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3955" windowHeight="10800" activeTab="0"/>
  </bookViews>
  <sheets>
    <sheet name="ZU" sheetId="1" r:id="rId1"/>
    <sheet name="Municipi" sheetId="2" r:id="rId2"/>
  </sheets>
  <definedNames>
    <definedName name="_xlnm.Print_Area" localSheetId="0">'ZU'!$A$2:$E$160</definedName>
    <definedName name="_xlnm.Print_Titles" localSheetId="0">'ZU'!$2:$2</definedName>
  </definedNames>
  <calcPr calcId="145621"/>
</workbook>
</file>

<file path=xl/comments1.xml><?xml version="1.0" encoding="utf-8"?>
<comments xmlns="http://schemas.openxmlformats.org/spreadsheetml/2006/main">
  <authors>
    <author>Tomassi Federico</author>
  </authors>
  <commentList>
    <comment ref="D2" authorId="0">
      <text>
        <r>
          <rPr>
            <b/>
            <sz val="9"/>
            <rFont val="Tahoma"/>
            <family val="2"/>
          </rPr>
          <t>Tomassi Federico:</t>
        </r>
        <r>
          <rPr>
            <sz val="9"/>
            <rFont val="Tahoma"/>
            <family val="2"/>
          </rPr>
          <t xml:space="preserve">
0 = zona non residenziale di parchi o servizi (da non considerare nelle analisi)
1 = zona residenziale</t>
        </r>
      </text>
    </comment>
    <comment ref="E2" authorId="0">
      <text>
        <r>
          <rPr>
            <b/>
            <sz val="9"/>
            <rFont val="Tahoma"/>
            <family val="2"/>
          </rPr>
          <t>Tomassi Federico:</t>
        </r>
        <r>
          <rPr>
            <sz val="9"/>
            <rFont val="Tahoma"/>
            <family val="2"/>
          </rPr>
          <t xml:space="preserve">
0 = Fuori dal GRA
1 = Entro il GRA</t>
        </r>
      </text>
    </comment>
    <comment ref="X3" authorId="0">
      <text>
        <r>
          <rPr>
            <b/>
            <sz val="9"/>
            <rFont val="Tahoma"/>
            <family val="2"/>
          </rPr>
          <t>Tomassi Federico:</t>
        </r>
        <r>
          <rPr>
            <sz val="9"/>
            <rFont val="Tahoma"/>
            <family val="2"/>
          </rPr>
          <t xml:space="preserve">
il valore è influenzato dal numero di residenti fittizi e dal conseguente elevato livello dei censiti in altra condizione non lavorativa</t>
        </r>
      </text>
    </comment>
    <comment ref="X57" authorId="0">
      <text>
        <r>
          <rPr>
            <b/>
            <sz val="9"/>
            <rFont val="Tahoma"/>
            <family val="2"/>
          </rPr>
          <t>Tomassi Federico:</t>
        </r>
        <r>
          <rPr>
            <sz val="9"/>
            <rFont val="Tahoma"/>
            <family val="2"/>
          </rPr>
          <t xml:space="preserve">
il valore è influenzato dal numero di residenti fittizi e dal conseguente elevato livello dei disoccupati</t>
        </r>
      </text>
    </comment>
  </commentList>
</comments>
</file>

<file path=xl/sharedStrings.xml><?xml version="1.0" encoding="utf-8"?>
<sst xmlns="http://schemas.openxmlformats.org/spreadsheetml/2006/main" count="355" uniqueCount="348">
  <si>
    <t>Cod.</t>
  </si>
  <si>
    <t>Nome</t>
  </si>
  <si>
    <t>Municipio</t>
  </si>
  <si>
    <t>Residenziale</t>
  </si>
  <si>
    <t>Entro GRA</t>
  </si>
  <si>
    <t>1A</t>
  </si>
  <si>
    <t>Centro Storico</t>
  </si>
  <si>
    <t>1B</t>
  </si>
  <si>
    <t>Trastevere</t>
  </si>
  <si>
    <t>1C</t>
  </si>
  <si>
    <t>Aventino</t>
  </si>
  <si>
    <t>1D</t>
  </si>
  <si>
    <t>Testaccio</t>
  </si>
  <si>
    <t>1E</t>
  </si>
  <si>
    <t>Esquilino</t>
  </si>
  <si>
    <t>1F</t>
  </si>
  <si>
    <t>XX Settembre</t>
  </si>
  <si>
    <t>1G</t>
  </si>
  <si>
    <t>Celio</t>
  </si>
  <si>
    <t>1X</t>
  </si>
  <si>
    <t>Zona Archeologica</t>
  </si>
  <si>
    <t>2A</t>
  </si>
  <si>
    <t>Villaggio Olimpico</t>
  </si>
  <si>
    <t>2B</t>
  </si>
  <si>
    <t>Parioli</t>
  </si>
  <si>
    <t>2C</t>
  </si>
  <si>
    <t>Flaminio</t>
  </si>
  <si>
    <t>2D</t>
  </si>
  <si>
    <t>Salario</t>
  </si>
  <si>
    <t>2E</t>
  </si>
  <si>
    <t>Trieste</t>
  </si>
  <si>
    <t>2X</t>
  </si>
  <si>
    <t>Villa Borghese</t>
  </si>
  <si>
    <t>2Y</t>
  </si>
  <si>
    <t>Villa Ada</t>
  </si>
  <si>
    <t>3A</t>
  </si>
  <si>
    <t>Nomentano</t>
  </si>
  <si>
    <t>3B</t>
  </si>
  <si>
    <t>S. Lorenzo</t>
  </si>
  <si>
    <t>3X</t>
  </si>
  <si>
    <t>Università</t>
  </si>
  <si>
    <t>3Y</t>
  </si>
  <si>
    <t>Verano</t>
  </si>
  <si>
    <t>4A</t>
  </si>
  <si>
    <t>Monte Sacro</t>
  </si>
  <si>
    <t>4B</t>
  </si>
  <si>
    <t>Val Melaina</t>
  </si>
  <si>
    <t>4C</t>
  </si>
  <si>
    <t>Monte Sacro Alto</t>
  </si>
  <si>
    <t>4D</t>
  </si>
  <si>
    <t>Fidene</t>
  </si>
  <si>
    <t>4E</t>
  </si>
  <si>
    <t>Serpentara</t>
  </si>
  <si>
    <t>4F</t>
  </si>
  <si>
    <t>Casal Boccone</t>
  </si>
  <si>
    <t>4G</t>
  </si>
  <si>
    <t>Conca d'Oro</t>
  </si>
  <si>
    <t>4H</t>
  </si>
  <si>
    <t>Sacco Pastore</t>
  </si>
  <si>
    <t>4I</t>
  </si>
  <si>
    <t>Tufello</t>
  </si>
  <si>
    <t>4L</t>
  </si>
  <si>
    <t>Aeroporto dell' Urbe</t>
  </si>
  <si>
    <t>4M</t>
  </si>
  <si>
    <t>Settebagni</t>
  </si>
  <si>
    <t>4N</t>
  </si>
  <si>
    <t>Bufalotta</t>
  </si>
  <si>
    <t>4O</t>
  </si>
  <si>
    <t>Tor S. Giovanni</t>
  </si>
  <si>
    <t>5A</t>
  </si>
  <si>
    <t>Casal Bertone</t>
  </si>
  <si>
    <t>5B</t>
  </si>
  <si>
    <t>Casal Bruciato</t>
  </si>
  <si>
    <t>5C</t>
  </si>
  <si>
    <t>Tiburtino Nord</t>
  </si>
  <si>
    <t>5D</t>
  </si>
  <si>
    <t>Tiburtino Sud</t>
  </si>
  <si>
    <t>5E</t>
  </si>
  <si>
    <t>S. Basilio</t>
  </si>
  <si>
    <t>5F</t>
  </si>
  <si>
    <t>Tor Cervara</t>
  </si>
  <si>
    <t>5G</t>
  </si>
  <si>
    <t>Pietralata</t>
  </si>
  <si>
    <t>5H</t>
  </si>
  <si>
    <t>Casal de' Pazzi</t>
  </si>
  <si>
    <t>5I</t>
  </si>
  <si>
    <t>S. Alessandro</t>
  </si>
  <si>
    <t>5L</t>
  </si>
  <si>
    <t>Settecamini</t>
  </si>
  <si>
    <t>6A</t>
  </si>
  <si>
    <t>Torpignattara</t>
  </si>
  <si>
    <t>6B</t>
  </si>
  <si>
    <t>Casilino</t>
  </si>
  <si>
    <t>6C</t>
  </si>
  <si>
    <t>Quadraro</t>
  </si>
  <si>
    <t>6D</t>
  </si>
  <si>
    <t>Gordiani</t>
  </si>
  <si>
    <t>7A</t>
  </si>
  <si>
    <t>Centocelle</t>
  </si>
  <si>
    <t>7B</t>
  </si>
  <si>
    <t>Alessandrina</t>
  </si>
  <si>
    <t>7C</t>
  </si>
  <si>
    <t>Tor Sapienza</t>
  </si>
  <si>
    <t>7D</t>
  </si>
  <si>
    <t>La Rustica</t>
  </si>
  <si>
    <t>7E</t>
  </si>
  <si>
    <t>Tor Tre Teste</t>
  </si>
  <si>
    <t>7F</t>
  </si>
  <si>
    <t>Casetta Mistica</t>
  </si>
  <si>
    <t>7G</t>
  </si>
  <si>
    <t>Centro Direz. Centocelle</t>
  </si>
  <si>
    <t>7H</t>
  </si>
  <si>
    <t>Omo</t>
  </si>
  <si>
    <t>8A</t>
  </si>
  <si>
    <t>Torrespaccata</t>
  </si>
  <si>
    <t>8B</t>
  </si>
  <si>
    <t>Torre Maura</t>
  </si>
  <si>
    <t>8C</t>
  </si>
  <si>
    <t>Giardinetti-Tor Vergata</t>
  </si>
  <si>
    <t>8D</t>
  </si>
  <si>
    <t>Acqua Vergine</t>
  </si>
  <si>
    <t>8E</t>
  </si>
  <si>
    <t>Lunghezza</t>
  </si>
  <si>
    <t>8F</t>
  </si>
  <si>
    <t>Torre Angela</t>
  </si>
  <si>
    <t>8G</t>
  </si>
  <si>
    <t>Borghesiana</t>
  </si>
  <si>
    <t>8H</t>
  </si>
  <si>
    <t>S. Vittorino</t>
  </si>
  <si>
    <t>9A</t>
  </si>
  <si>
    <t>Tuscolano Nord</t>
  </si>
  <si>
    <t>9B</t>
  </si>
  <si>
    <t>Tuscolano Sud</t>
  </si>
  <si>
    <t>9C</t>
  </si>
  <si>
    <t>Tor Fiscale</t>
  </si>
  <si>
    <t>9D</t>
  </si>
  <si>
    <t>Appio</t>
  </si>
  <si>
    <t>9E</t>
  </si>
  <si>
    <t>Latino</t>
  </si>
  <si>
    <t>10A</t>
  </si>
  <si>
    <t>Don Bosco</t>
  </si>
  <si>
    <t>10B</t>
  </si>
  <si>
    <t>Appio-Claudio</t>
  </si>
  <si>
    <t>10C</t>
  </si>
  <si>
    <t>Quarto Miglio</t>
  </si>
  <si>
    <t>10D</t>
  </si>
  <si>
    <t>Pignatelli</t>
  </si>
  <si>
    <t>10E</t>
  </si>
  <si>
    <t>Lucrezia Romana</t>
  </si>
  <si>
    <t>10F</t>
  </si>
  <si>
    <t>Osteria del Curato</t>
  </si>
  <si>
    <t>10G</t>
  </si>
  <si>
    <t>Romanina</t>
  </si>
  <si>
    <t>10H</t>
  </si>
  <si>
    <t>Gregna</t>
  </si>
  <si>
    <t>10I</t>
  </si>
  <si>
    <t>Barcaccia</t>
  </si>
  <si>
    <t>10L</t>
  </si>
  <si>
    <t>Morena</t>
  </si>
  <si>
    <t>10X</t>
  </si>
  <si>
    <t>Ciampino</t>
  </si>
  <si>
    <t>11A</t>
  </si>
  <si>
    <t>Ostiense</t>
  </si>
  <si>
    <t>11B</t>
  </si>
  <si>
    <t>Valco S. Paolo</t>
  </si>
  <si>
    <t>11C</t>
  </si>
  <si>
    <t>Garbatella</t>
  </si>
  <si>
    <t>11D</t>
  </si>
  <si>
    <t>Navigatori</t>
  </si>
  <si>
    <t>11E</t>
  </si>
  <si>
    <t>Tormarancia</t>
  </si>
  <si>
    <t>11F</t>
  </si>
  <si>
    <t>Tre Fontane</t>
  </si>
  <si>
    <t>11G</t>
  </si>
  <si>
    <t>Grottaperfetta</t>
  </si>
  <si>
    <t>11X</t>
  </si>
  <si>
    <t>Appia Antica Nord</t>
  </si>
  <si>
    <t>11Y</t>
  </si>
  <si>
    <t>Appia Antica Sud</t>
  </si>
  <si>
    <t>12A</t>
  </si>
  <si>
    <t>Eur</t>
  </si>
  <si>
    <t>12B</t>
  </si>
  <si>
    <t>Villaggio Giuliano</t>
  </si>
  <si>
    <t>12C</t>
  </si>
  <si>
    <t>Torrino</t>
  </si>
  <si>
    <t>12D</t>
  </si>
  <si>
    <t>Laurentino</t>
  </si>
  <si>
    <t>12E</t>
  </si>
  <si>
    <t>Cecchignola</t>
  </si>
  <si>
    <t>12F</t>
  </si>
  <si>
    <t>Mezzocamino</t>
  </si>
  <si>
    <t>12G</t>
  </si>
  <si>
    <t>Spinaceto</t>
  </si>
  <si>
    <t>12H</t>
  </si>
  <si>
    <t>Vallerano Castel di Leva</t>
  </si>
  <si>
    <t>12I</t>
  </si>
  <si>
    <t>Decima</t>
  </si>
  <si>
    <t>12L</t>
  </si>
  <si>
    <t>Porta Medaglia</t>
  </si>
  <si>
    <t>12M</t>
  </si>
  <si>
    <t>Castel Romano</t>
  </si>
  <si>
    <t>12N</t>
  </si>
  <si>
    <t>Santa Palomba</t>
  </si>
  <si>
    <t>12X</t>
  </si>
  <si>
    <t>Tor di Valle</t>
  </si>
  <si>
    <t>13A</t>
  </si>
  <si>
    <t>Malafede</t>
  </si>
  <si>
    <t>13B</t>
  </si>
  <si>
    <t>Acilia Nord</t>
  </si>
  <si>
    <t>13C</t>
  </si>
  <si>
    <t>Acilia Sud</t>
  </si>
  <si>
    <t>13D</t>
  </si>
  <si>
    <t>Palocco</t>
  </si>
  <si>
    <t>13E</t>
  </si>
  <si>
    <t>Ostia Antica</t>
  </si>
  <si>
    <t>13F</t>
  </si>
  <si>
    <t>Ostia Nord</t>
  </si>
  <si>
    <t>13G</t>
  </si>
  <si>
    <t>Ostia Sud</t>
  </si>
  <si>
    <t>13H</t>
  </si>
  <si>
    <t>Castel Fusano</t>
  </si>
  <si>
    <t>13I</t>
  </si>
  <si>
    <t>Infernetto</t>
  </si>
  <si>
    <t>13X</t>
  </si>
  <si>
    <t>Castel Porziano</t>
  </si>
  <si>
    <t>15A</t>
  </si>
  <si>
    <t>Marconi</t>
  </si>
  <si>
    <t>15B</t>
  </si>
  <si>
    <t>Portuense</t>
  </si>
  <si>
    <t>15C</t>
  </si>
  <si>
    <t>Pian Due Torri</t>
  </si>
  <si>
    <t>15D</t>
  </si>
  <si>
    <t>Trullo</t>
  </si>
  <si>
    <t>15E</t>
  </si>
  <si>
    <t>Magliana</t>
  </si>
  <si>
    <t>15F</t>
  </si>
  <si>
    <t>Corviale</t>
  </si>
  <si>
    <t>15G</t>
  </si>
  <si>
    <t>Ponte Galeria</t>
  </si>
  <si>
    <t>16A</t>
  </si>
  <si>
    <t>Colli Portuensi</t>
  </si>
  <si>
    <t>16B</t>
  </si>
  <si>
    <t>Buon Pastore</t>
  </si>
  <si>
    <t>16C</t>
  </si>
  <si>
    <t>Pisana</t>
  </si>
  <si>
    <t>16D</t>
  </si>
  <si>
    <t>Gianicolense</t>
  </si>
  <si>
    <t>16E</t>
  </si>
  <si>
    <t>Massimina</t>
  </si>
  <si>
    <t>16F</t>
  </si>
  <si>
    <t>Pantano di Grano</t>
  </si>
  <si>
    <t>16X</t>
  </si>
  <si>
    <t>Villa Pamphili</t>
  </si>
  <si>
    <t>17A</t>
  </si>
  <si>
    <t>Prati</t>
  </si>
  <si>
    <t>17B</t>
  </si>
  <si>
    <t>Della Vittoria</t>
  </si>
  <si>
    <t>17C</t>
  </si>
  <si>
    <t>Eroi</t>
  </si>
  <si>
    <t>18A</t>
  </si>
  <si>
    <t>Aurelio Sud</t>
  </si>
  <si>
    <t>18B</t>
  </si>
  <si>
    <t>Val Cannuta</t>
  </si>
  <si>
    <t>18C</t>
  </si>
  <si>
    <t>Fogaccia</t>
  </si>
  <si>
    <t>18D</t>
  </si>
  <si>
    <t>Aurelio Nord</t>
  </si>
  <si>
    <t>18E</t>
  </si>
  <si>
    <t>Casalotti di Boccea</t>
  </si>
  <si>
    <t>18F</t>
  </si>
  <si>
    <t>Boccea</t>
  </si>
  <si>
    <t>19A</t>
  </si>
  <si>
    <t>Medaglie d' Oro</t>
  </si>
  <si>
    <t>19B</t>
  </si>
  <si>
    <t>Primavalle</t>
  </si>
  <si>
    <t>19C</t>
  </si>
  <si>
    <t>Ottavia</t>
  </si>
  <si>
    <t>19D</t>
  </si>
  <si>
    <t>S. Maria della Pietà</t>
  </si>
  <si>
    <t>19E</t>
  </si>
  <si>
    <t>Trionfale</t>
  </si>
  <si>
    <t>19F</t>
  </si>
  <si>
    <t>Pineto</t>
  </si>
  <si>
    <t>19G</t>
  </si>
  <si>
    <t>Castelluccia</t>
  </si>
  <si>
    <t>19H</t>
  </si>
  <si>
    <t>S. Maria di Galeria</t>
  </si>
  <si>
    <t>20A</t>
  </si>
  <si>
    <t>Tor di Quinto</t>
  </si>
  <si>
    <t>20B</t>
  </si>
  <si>
    <t>Acquatraversa</t>
  </si>
  <si>
    <t>20C</t>
  </si>
  <si>
    <t>Tomba di Nerone</t>
  </si>
  <si>
    <t>20D</t>
  </si>
  <si>
    <t>Farnesina</t>
  </si>
  <si>
    <t>20E</t>
  </si>
  <si>
    <t>Grotta Rossa Ovest</t>
  </si>
  <si>
    <t>20F</t>
  </si>
  <si>
    <t>Grotta Rossa Est</t>
  </si>
  <si>
    <t>20G</t>
  </si>
  <si>
    <t>Giustiniana</t>
  </si>
  <si>
    <t>20H</t>
  </si>
  <si>
    <t>La Storta</t>
  </si>
  <si>
    <t>20I</t>
  </si>
  <si>
    <t>S. Cornelia</t>
  </si>
  <si>
    <t>20L</t>
  </si>
  <si>
    <t>Prima Porta</t>
  </si>
  <si>
    <t>20M</t>
  </si>
  <si>
    <t>Labaro</t>
  </si>
  <si>
    <t>20N</t>
  </si>
  <si>
    <t>Cesano</t>
  </si>
  <si>
    <t>20O</t>
  </si>
  <si>
    <t>Martignano</t>
  </si>
  <si>
    <t>20X</t>
  </si>
  <si>
    <t>Foro Italico</t>
  </si>
  <si>
    <t>Totale Roma</t>
  </si>
  <si>
    <t>ZONE URBANISTICHE</t>
  </si>
  <si>
    <t>https://creativecommons.org/licenses/by-nc-sa/4.0</t>
  </si>
  <si>
    <t>Elaborazione su dati Istat - Censimento 2011</t>
  </si>
  <si>
    <t>MUNICIPI</t>
  </si>
  <si>
    <t>Roma</t>
  </si>
  <si>
    <t>Gli autori, ferme restando le loro responsabilità per i contenuti delle mappe, sono debitori nei confronti del Croma (Centro per lo studio di Roma dell'Università Roma Tre) e di Luoghi Idea(li) per le elaborazioni, le suggestioni e gli spunti sulle attività di mappatura del territorio romano che sono state fonte di ispirazione per la nascita di questo blog.</t>
  </si>
  <si>
    <t>http://mapparoma.blogspot.it</t>
  </si>
  <si>
    <t>LELO-MONNI-TOMASSI 2017</t>
  </si>
  <si>
    <t>Popolazione residente totale
&gt;20 anni</t>
  </si>
  <si>
    <t>Maschi residenti 
&gt;20 anni</t>
  </si>
  <si>
    <t>Femmine residenti 
&gt;20 anni</t>
  </si>
  <si>
    <t>Popolazione con laurea e assimilati</t>
  </si>
  <si>
    <t>Maschi con laurea e assimilati</t>
  </si>
  <si>
    <t>Femmine con laurea e assimilati</t>
  </si>
  <si>
    <t>VALORI ASSOLUTI - LAUREA</t>
  </si>
  <si>
    <t>VALORI ASSOLUTI - OCCUPAZIONE</t>
  </si>
  <si>
    <t>Popolazione occupata</t>
  </si>
  <si>
    <t>Popolazione disoccupata</t>
  </si>
  <si>
    <t>Maschi occupati</t>
  </si>
  <si>
    <t>Maschi disoccupati</t>
  </si>
  <si>
    <t>Femmine occupate</t>
  </si>
  <si>
    <t>Femmine disoccupate</t>
  </si>
  <si>
    <t>Differenza di genere nella laurea
(F-M su pop. 20+)</t>
  </si>
  <si>
    <t>Tasso di laurea maschile
(% pop. 20+)</t>
  </si>
  <si>
    <t>Tasso di laurea femminile
(% pop. 20+)</t>
  </si>
  <si>
    <t>TASSI E DIFFERENZE</t>
  </si>
  <si>
    <t>Popolazione residente totale
15-64 anni</t>
  </si>
  <si>
    <t>Maschi residenti 
15-64 anni</t>
  </si>
  <si>
    <t>Femmine residenti 
15-64 anni</t>
  </si>
  <si>
    <t>Tasso di occupazione maschile
(% pop. 
15-64)</t>
  </si>
  <si>
    <t>Tasso di occupazione femminile
(% pop. 
15-64)</t>
  </si>
  <si>
    <t>Differenza di genere nella occupazione
(F-M su pop. 15-64)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</si>
</sst>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5" fillId="23" borderId="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 textRotation="90"/>
    </xf>
    <xf numFmtId="0" fontId="2" fillId="24" borderId="0" xfId="0" applyFont="1" applyFill="1"/>
    <xf numFmtId="0" fontId="3" fillId="24" borderId="0" xfId="0" applyFont="1" applyFill="1" applyBorder="1" applyAlignment="1">
      <alignment horizontal="left"/>
    </xf>
    <xf numFmtId="0" fontId="3" fillId="24" borderId="0" xfId="0" applyFont="1" applyFill="1"/>
    <xf numFmtId="0" fontId="4" fillId="24" borderId="0" xfId="0" applyFont="1" applyFill="1"/>
    <xf numFmtId="165" fontId="3" fillId="0" borderId="0" xfId="20" applyNumberFormat="1" applyFont="1" applyFill="1" applyBorder="1"/>
    <xf numFmtId="165" fontId="2" fillId="0" borderId="0" xfId="20" applyNumberFormat="1" applyFont="1" applyFill="1" applyBorder="1"/>
    <xf numFmtId="0" fontId="24" fillId="24" borderId="0" xfId="66" applyFill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164" fontId="3" fillId="25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Normale 4" xfId="21"/>
    <cellStyle name="Normale 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Linked Cell" xfId="56"/>
    <cellStyle name="Neutral" xfId="57"/>
    <cellStyle name="Normale 2" xfId="58"/>
    <cellStyle name="Normale 2 2" xfId="59"/>
    <cellStyle name="Normale 5" xfId="60"/>
    <cellStyle name="Normale 6" xfId="61"/>
    <cellStyle name="Note" xfId="62"/>
    <cellStyle name="Title" xfId="63"/>
    <cellStyle name="Total" xfId="64"/>
    <cellStyle name="Warning Text" xfId="65"/>
    <cellStyle name="Collegamento ipertestual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166</xdr:row>
      <xdr:rowOff>0</xdr:rowOff>
    </xdr:from>
    <xdr:to>
      <xdr:col>1</xdr:col>
      <xdr:colOff>1362075</xdr:colOff>
      <xdr:row>170</xdr:row>
      <xdr:rowOff>9525</xdr:rowOff>
    </xdr:to>
    <xdr:pic>
      <xdr:nvPicPr>
        <xdr:cNvPr id="2" name="Immagine 1" descr="http://www.lib.umich.edu/files/services/copyright/cc-by-nc-s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7441525"/>
          <a:ext cx="1676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2</xdr:col>
      <xdr:colOff>552450</xdr:colOff>
      <xdr:row>30</xdr:row>
      <xdr:rowOff>9525</xdr:rowOff>
    </xdr:to>
    <xdr:pic>
      <xdr:nvPicPr>
        <xdr:cNvPr id="2" name="Immagine 1" descr="http://www.lib.umich.edu/files/services/copyright/cc-by-nc-s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810125"/>
          <a:ext cx="1819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nc-sa/4.0" TargetMode="External" /><Relationship Id="rId2" Type="http://schemas.openxmlformats.org/officeDocument/2006/relationships/hyperlink" Target="http://mapparoma.blogspot.it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nc-sa/4.0" TargetMode="External" /><Relationship Id="rId2" Type="http://schemas.openxmlformats.org/officeDocument/2006/relationships/hyperlink" Target="http://mapparoma.blogspot.it/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3"/>
  <sheetViews>
    <sheetView tabSelected="1" workbookViewId="0" topLeftCell="A1">
      <pane xSplit="5" ySplit="2" topLeftCell="K3" activePane="bottomRight" state="frozen"/>
      <selection pane="topRight" activeCell="F1" sqref="F1"/>
      <selection pane="bottomLeft" activeCell="A3" sqref="A3"/>
      <selection pane="bottomRight" activeCell="U1" sqref="U1:Z1"/>
    </sheetView>
  </sheetViews>
  <sheetFormatPr defaultColWidth="8.8515625" defaultRowHeight="12.75"/>
  <cols>
    <col min="1" max="1" width="4.7109375" style="7" customWidth="1"/>
    <col min="2" max="2" width="20.7109375" style="7" customWidth="1"/>
    <col min="3" max="5" width="6.7109375" style="7" customWidth="1"/>
    <col min="6" max="22" width="10.7109375" style="6" customWidth="1"/>
    <col min="23" max="26" width="11.140625" style="6" customWidth="1"/>
    <col min="27" max="16384" width="8.8515625" style="6" customWidth="1"/>
  </cols>
  <sheetData>
    <row r="1" spans="1:26" ht="12.75">
      <c r="A1" s="28" t="s">
        <v>316</v>
      </c>
      <c r="B1" s="28"/>
      <c r="C1" s="28"/>
      <c r="D1" s="28"/>
      <c r="E1" s="28"/>
      <c r="F1" s="28" t="s">
        <v>330</v>
      </c>
      <c r="G1" s="28"/>
      <c r="H1" s="28"/>
      <c r="I1" s="28"/>
      <c r="J1" s="28"/>
      <c r="K1" s="28"/>
      <c r="L1" s="28" t="s">
        <v>331</v>
      </c>
      <c r="M1" s="28"/>
      <c r="N1" s="28"/>
      <c r="O1" s="28"/>
      <c r="P1" s="28"/>
      <c r="Q1" s="28"/>
      <c r="R1" s="28"/>
      <c r="S1" s="28"/>
      <c r="T1" s="28"/>
      <c r="U1" s="28" t="s">
        <v>341</v>
      </c>
      <c r="V1" s="28"/>
      <c r="W1" s="28"/>
      <c r="X1" s="28"/>
      <c r="Y1" s="28"/>
      <c r="Z1" s="28"/>
    </row>
    <row r="2" spans="1:26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5" t="s">
        <v>324</v>
      </c>
      <c r="G2" s="5" t="s">
        <v>327</v>
      </c>
      <c r="H2" s="5" t="s">
        <v>325</v>
      </c>
      <c r="I2" s="5" t="s">
        <v>328</v>
      </c>
      <c r="J2" s="5" t="s">
        <v>326</v>
      </c>
      <c r="K2" s="5" t="s">
        <v>329</v>
      </c>
      <c r="L2" s="5" t="s">
        <v>342</v>
      </c>
      <c r="M2" s="5" t="s">
        <v>332</v>
      </c>
      <c r="N2" s="5" t="s">
        <v>333</v>
      </c>
      <c r="O2" s="5" t="s">
        <v>343</v>
      </c>
      <c r="P2" s="5" t="s">
        <v>334</v>
      </c>
      <c r="Q2" s="5" t="s">
        <v>335</v>
      </c>
      <c r="R2" s="5" t="s">
        <v>344</v>
      </c>
      <c r="S2" s="5" t="s">
        <v>336</v>
      </c>
      <c r="T2" s="5" t="s">
        <v>337</v>
      </c>
      <c r="U2" s="5" t="s">
        <v>339</v>
      </c>
      <c r="V2" s="5" t="s">
        <v>340</v>
      </c>
      <c r="W2" s="5" t="s">
        <v>338</v>
      </c>
      <c r="X2" s="5" t="s">
        <v>345</v>
      </c>
      <c r="Y2" s="5" t="s">
        <v>346</v>
      </c>
      <c r="Z2" s="5" t="s">
        <v>347</v>
      </c>
    </row>
    <row r="3" spans="1:26" ht="12.75">
      <c r="A3" s="7" t="s">
        <v>5</v>
      </c>
      <c r="B3" s="8" t="s">
        <v>6</v>
      </c>
      <c r="C3" s="7">
        <v>1</v>
      </c>
      <c r="D3" s="7">
        <v>1</v>
      </c>
      <c r="E3" s="7">
        <v>1</v>
      </c>
      <c r="F3" s="20">
        <v>25265</v>
      </c>
      <c r="G3" s="20">
        <v>9924</v>
      </c>
      <c r="H3" s="20">
        <v>14978</v>
      </c>
      <c r="I3" s="20">
        <v>5733</v>
      </c>
      <c r="J3" s="20">
        <v>10287</v>
      </c>
      <c r="K3" s="20">
        <v>4191</v>
      </c>
      <c r="L3" s="20">
        <v>20928</v>
      </c>
      <c r="M3" s="20">
        <v>10780</v>
      </c>
      <c r="N3" s="20">
        <v>906</v>
      </c>
      <c r="O3" s="20">
        <v>13051</v>
      </c>
      <c r="P3" s="20">
        <v>6304</v>
      </c>
      <c r="Q3" s="20">
        <v>596</v>
      </c>
      <c r="R3" s="20">
        <f>L3-O3</f>
        <v>7877</v>
      </c>
      <c r="S3" s="20">
        <f>M3-P3</f>
        <v>4476</v>
      </c>
      <c r="T3" s="20">
        <f>N3-Q3</f>
        <v>310</v>
      </c>
      <c r="U3" s="9">
        <f>I3/H3*100</f>
        <v>38.27613833622647</v>
      </c>
      <c r="V3" s="9">
        <f>K3/J3*100</f>
        <v>40.74074074074074</v>
      </c>
      <c r="W3" s="9">
        <f>V3-U3</f>
        <v>2.464602404514274</v>
      </c>
      <c r="X3" s="27">
        <f>P3/O3*100</f>
        <v>48.30281204505402</v>
      </c>
      <c r="Y3" s="9">
        <f>S3/R3*100</f>
        <v>56.8236638314079</v>
      </c>
      <c r="Z3" s="9">
        <f>Y3-X3</f>
        <v>8.52085178635388</v>
      </c>
    </row>
    <row r="4" spans="1:26" ht="12.75">
      <c r="A4" s="7" t="s">
        <v>7</v>
      </c>
      <c r="B4" s="8" t="s">
        <v>8</v>
      </c>
      <c r="C4" s="7">
        <v>1</v>
      </c>
      <c r="D4" s="7">
        <v>1</v>
      </c>
      <c r="E4" s="7">
        <v>1</v>
      </c>
      <c r="F4" s="20">
        <v>13663</v>
      </c>
      <c r="G4" s="20">
        <v>4574</v>
      </c>
      <c r="H4" s="20">
        <v>7888</v>
      </c>
      <c r="I4" s="20">
        <v>2407</v>
      </c>
      <c r="J4" s="20">
        <v>5775</v>
      </c>
      <c r="K4" s="20">
        <v>2167</v>
      </c>
      <c r="L4" s="20">
        <v>11550</v>
      </c>
      <c r="M4" s="20">
        <v>7378</v>
      </c>
      <c r="N4" s="20">
        <v>1054</v>
      </c>
      <c r="O4" s="20">
        <v>7109</v>
      </c>
      <c r="P4" s="20">
        <v>4613</v>
      </c>
      <c r="Q4" s="20">
        <v>773</v>
      </c>
      <c r="R4" s="20">
        <f aca="true" t="shared" si="0" ref="R4:R8">L4-O4</f>
        <v>4441</v>
      </c>
      <c r="S4" s="20">
        <f aca="true" t="shared" si="1" ref="S4:S8">M4-P4</f>
        <v>2765</v>
      </c>
      <c r="T4" s="20">
        <f aca="true" t="shared" si="2" ref="T4:T8">N4-Q4</f>
        <v>281</v>
      </c>
      <c r="U4" s="9">
        <f aca="true" t="shared" si="3" ref="U4:U67">I4/H4*100</f>
        <v>30.514705882352942</v>
      </c>
      <c r="V4" s="9">
        <f aca="true" t="shared" si="4" ref="V4:V67">K4/J4*100</f>
        <v>37.523809523809526</v>
      </c>
      <c r="W4" s="9">
        <f aca="true" t="shared" si="5" ref="W4:W67">V4-U4</f>
        <v>7.0091036414565835</v>
      </c>
      <c r="X4" s="9">
        <f aca="true" t="shared" si="6" ref="X4:X67">P4/O4*100</f>
        <v>64.88957659305106</v>
      </c>
      <c r="Y4" s="9">
        <f aca="true" t="shared" si="7" ref="Y4:Y67">S4/R4*100</f>
        <v>62.26075208286422</v>
      </c>
      <c r="Z4" s="9">
        <f aca="true" t="shared" si="8" ref="Z4:Z67">Y4-X4</f>
        <v>-2.6288245101868384</v>
      </c>
    </row>
    <row r="5" spans="1:26" ht="12.75">
      <c r="A5" s="7" t="s">
        <v>9</v>
      </c>
      <c r="B5" s="8" t="s">
        <v>10</v>
      </c>
      <c r="C5" s="7">
        <v>1</v>
      </c>
      <c r="D5" s="7">
        <v>1</v>
      </c>
      <c r="E5" s="7">
        <v>1</v>
      </c>
      <c r="F5" s="20">
        <v>5774</v>
      </c>
      <c r="G5" s="20">
        <v>2255</v>
      </c>
      <c r="H5" s="20">
        <v>2547</v>
      </c>
      <c r="I5" s="20">
        <v>1115</v>
      </c>
      <c r="J5" s="20">
        <v>3227</v>
      </c>
      <c r="K5" s="20">
        <v>1140</v>
      </c>
      <c r="L5" s="20">
        <v>4303</v>
      </c>
      <c r="M5" s="20">
        <v>2769</v>
      </c>
      <c r="N5" s="20">
        <v>245</v>
      </c>
      <c r="O5" s="20">
        <v>2025</v>
      </c>
      <c r="P5" s="20">
        <v>1416</v>
      </c>
      <c r="Q5" s="20">
        <v>123</v>
      </c>
      <c r="R5" s="20">
        <f t="shared" si="0"/>
        <v>2278</v>
      </c>
      <c r="S5" s="20">
        <f t="shared" si="1"/>
        <v>1353</v>
      </c>
      <c r="T5" s="20">
        <f t="shared" si="2"/>
        <v>122</v>
      </c>
      <c r="U5" s="9">
        <f t="shared" si="3"/>
        <v>43.77699254024343</v>
      </c>
      <c r="V5" s="9">
        <f t="shared" si="4"/>
        <v>35.32692903625658</v>
      </c>
      <c r="W5" s="9">
        <f t="shared" si="5"/>
        <v>-8.450063503986847</v>
      </c>
      <c r="X5" s="9">
        <f t="shared" si="6"/>
        <v>69.92592592592592</v>
      </c>
      <c r="Y5" s="9">
        <f t="shared" si="7"/>
        <v>59.394205443371376</v>
      </c>
      <c r="Z5" s="9">
        <f t="shared" si="8"/>
        <v>-10.531720482554547</v>
      </c>
    </row>
    <row r="6" spans="1:26" ht="12.75">
      <c r="A6" s="7" t="s">
        <v>11</v>
      </c>
      <c r="B6" s="8" t="s">
        <v>12</v>
      </c>
      <c r="C6" s="7">
        <v>1</v>
      </c>
      <c r="D6" s="7">
        <v>1</v>
      </c>
      <c r="E6" s="7">
        <v>1</v>
      </c>
      <c r="F6" s="20">
        <v>6507</v>
      </c>
      <c r="G6" s="20">
        <v>1472</v>
      </c>
      <c r="H6" s="20">
        <v>2852</v>
      </c>
      <c r="I6" s="20">
        <v>622</v>
      </c>
      <c r="J6" s="20">
        <v>3655</v>
      </c>
      <c r="K6" s="20">
        <v>850</v>
      </c>
      <c r="L6" s="20">
        <v>4805</v>
      </c>
      <c r="M6" s="20">
        <v>3172</v>
      </c>
      <c r="N6" s="20">
        <v>334</v>
      </c>
      <c r="O6" s="20">
        <v>2269</v>
      </c>
      <c r="P6" s="20">
        <v>1617</v>
      </c>
      <c r="Q6" s="20">
        <v>162</v>
      </c>
      <c r="R6" s="20">
        <f t="shared" si="0"/>
        <v>2536</v>
      </c>
      <c r="S6" s="20">
        <f t="shared" si="1"/>
        <v>1555</v>
      </c>
      <c r="T6" s="20">
        <f t="shared" si="2"/>
        <v>172</v>
      </c>
      <c r="U6" s="9">
        <f t="shared" si="3"/>
        <v>21.809256661991586</v>
      </c>
      <c r="V6" s="9">
        <f t="shared" si="4"/>
        <v>23.25581395348837</v>
      </c>
      <c r="W6" s="9">
        <f t="shared" si="5"/>
        <v>1.4465572914967844</v>
      </c>
      <c r="X6" s="9">
        <f t="shared" si="6"/>
        <v>71.26487439400617</v>
      </c>
      <c r="Y6" s="9">
        <f t="shared" si="7"/>
        <v>61.31703470031545</v>
      </c>
      <c r="Z6" s="9">
        <f t="shared" si="8"/>
        <v>-9.947839693690717</v>
      </c>
    </row>
    <row r="7" spans="1:26" ht="12.75">
      <c r="A7" s="7" t="s">
        <v>13</v>
      </c>
      <c r="B7" s="8" t="s">
        <v>14</v>
      </c>
      <c r="C7" s="7">
        <v>1</v>
      </c>
      <c r="D7" s="7">
        <v>1</v>
      </c>
      <c r="E7" s="7">
        <v>1</v>
      </c>
      <c r="F7" s="20">
        <v>26693</v>
      </c>
      <c r="G7" s="20">
        <v>9408</v>
      </c>
      <c r="H7" s="20">
        <v>12824</v>
      </c>
      <c r="I7" s="20">
        <v>4559</v>
      </c>
      <c r="J7" s="20">
        <v>13869</v>
      </c>
      <c r="K7" s="20">
        <v>4849</v>
      </c>
      <c r="L7" s="20">
        <v>21112</v>
      </c>
      <c r="M7" s="20">
        <v>13091</v>
      </c>
      <c r="N7" s="20">
        <v>1222</v>
      </c>
      <c r="O7" s="20">
        <v>10702</v>
      </c>
      <c r="P7" s="20">
        <v>7065</v>
      </c>
      <c r="Q7" s="20">
        <v>699</v>
      </c>
      <c r="R7" s="20">
        <f t="shared" si="0"/>
        <v>10410</v>
      </c>
      <c r="S7" s="20">
        <f t="shared" si="1"/>
        <v>6026</v>
      </c>
      <c r="T7" s="20">
        <f t="shared" si="2"/>
        <v>523</v>
      </c>
      <c r="U7" s="9">
        <f t="shared" si="3"/>
        <v>35.55053025577043</v>
      </c>
      <c r="V7" s="9">
        <f t="shared" si="4"/>
        <v>34.96286682529382</v>
      </c>
      <c r="W7" s="9">
        <f t="shared" si="5"/>
        <v>-0.58766343047661</v>
      </c>
      <c r="X7" s="9">
        <f t="shared" si="6"/>
        <v>66.01569800037376</v>
      </c>
      <c r="Y7" s="9">
        <f t="shared" si="7"/>
        <v>57.8866474543708</v>
      </c>
      <c r="Z7" s="9">
        <f t="shared" si="8"/>
        <v>-8.129050546002958</v>
      </c>
    </row>
    <row r="8" spans="1:26" ht="12.75">
      <c r="A8" s="7" t="s">
        <v>15</v>
      </c>
      <c r="B8" s="8" t="s">
        <v>16</v>
      </c>
      <c r="C8" s="7">
        <v>1</v>
      </c>
      <c r="D8" s="7">
        <v>1</v>
      </c>
      <c r="E8" s="7">
        <v>1</v>
      </c>
      <c r="F8" s="20">
        <v>6797</v>
      </c>
      <c r="G8" s="20">
        <v>2766</v>
      </c>
      <c r="H8" s="20">
        <v>3175</v>
      </c>
      <c r="I8" s="20">
        <v>1432</v>
      </c>
      <c r="J8" s="20">
        <v>3622</v>
      </c>
      <c r="K8" s="20">
        <v>1334</v>
      </c>
      <c r="L8" s="20">
        <v>4941</v>
      </c>
      <c r="M8" s="20">
        <v>3509</v>
      </c>
      <c r="N8" s="20">
        <v>236</v>
      </c>
      <c r="O8" s="20">
        <v>2432</v>
      </c>
      <c r="P8" s="20">
        <v>1909</v>
      </c>
      <c r="Q8" s="20">
        <v>95</v>
      </c>
      <c r="R8" s="20">
        <f t="shared" si="0"/>
        <v>2509</v>
      </c>
      <c r="S8" s="20">
        <f t="shared" si="1"/>
        <v>1600</v>
      </c>
      <c r="T8" s="20">
        <f t="shared" si="2"/>
        <v>141</v>
      </c>
      <c r="U8" s="9">
        <f t="shared" si="3"/>
        <v>45.102362204724415</v>
      </c>
      <c r="V8" s="9">
        <f t="shared" si="4"/>
        <v>36.830480397570405</v>
      </c>
      <c r="W8" s="9">
        <f t="shared" si="5"/>
        <v>-8.27188180715401</v>
      </c>
      <c r="X8" s="9">
        <f t="shared" si="6"/>
        <v>78.49506578947368</v>
      </c>
      <c r="Y8" s="9">
        <f t="shared" si="7"/>
        <v>63.77042646472698</v>
      </c>
      <c r="Z8" s="9">
        <f t="shared" si="8"/>
        <v>-14.724639324746704</v>
      </c>
    </row>
    <row r="9" spans="1:26" ht="12.75">
      <c r="A9" s="7" t="s">
        <v>17</v>
      </c>
      <c r="B9" s="8" t="s">
        <v>18</v>
      </c>
      <c r="C9" s="7">
        <v>1</v>
      </c>
      <c r="D9" s="7">
        <v>1</v>
      </c>
      <c r="E9" s="7">
        <v>1</v>
      </c>
      <c r="F9" s="20">
        <v>2953</v>
      </c>
      <c r="G9" s="20">
        <v>1351</v>
      </c>
      <c r="H9" s="20">
        <v>1326</v>
      </c>
      <c r="I9" s="20">
        <v>676</v>
      </c>
      <c r="J9" s="20">
        <v>1627</v>
      </c>
      <c r="K9" s="20">
        <v>675</v>
      </c>
      <c r="L9" s="20">
        <v>2222</v>
      </c>
      <c r="M9" s="20">
        <v>1567</v>
      </c>
      <c r="N9" s="20">
        <v>120</v>
      </c>
      <c r="O9" s="20">
        <v>1019</v>
      </c>
      <c r="P9" s="20">
        <v>804</v>
      </c>
      <c r="Q9" s="20">
        <v>58</v>
      </c>
      <c r="R9" s="20">
        <f>L9-O9</f>
        <v>1203</v>
      </c>
      <c r="S9" s="20">
        <f>M9-P9</f>
        <v>763</v>
      </c>
      <c r="T9" s="20">
        <f>N9-Q9</f>
        <v>62</v>
      </c>
      <c r="U9" s="9">
        <f t="shared" si="3"/>
        <v>50.98039215686274</v>
      </c>
      <c r="V9" s="9">
        <f t="shared" si="4"/>
        <v>41.48740012292563</v>
      </c>
      <c r="W9" s="9">
        <f t="shared" si="5"/>
        <v>-9.492992033937114</v>
      </c>
      <c r="X9" s="9">
        <f t="shared" si="6"/>
        <v>78.900883218842</v>
      </c>
      <c r="Y9" s="9">
        <f t="shared" si="7"/>
        <v>63.42477140482128</v>
      </c>
      <c r="Z9" s="9">
        <f t="shared" si="8"/>
        <v>-15.476111814020719</v>
      </c>
    </row>
    <row r="10" spans="1:26" ht="12.75">
      <c r="A10" s="7" t="s">
        <v>19</v>
      </c>
      <c r="B10" s="8" t="s">
        <v>20</v>
      </c>
      <c r="C10" s="7">
        <v>1</v>
      </c>
      <c r="D10" s="7">
        <v>0</v>
      </c>
      <c r="E10" s="7">
        <v>1</v>
      </c>
      <c r="F10" s="20">
        <v>489</v>
      </c>
      <c r="G10" s="20">
        <v>183</v>
      </c>
      <c r="H10" s="20">
        <v>181</v>
      </c>
      <c r="I10" s="20">
        <v>85</v>
      </c>
      <c r="J10" s="20">
        <v>308</v>
      </c>
      <c r="K10" s="20">
        <v>98</v>
      </c>
      <c r="L10" s="20">
        <v>381</v>
      </c>
      <c r="M10" s="20">
        <v>163</v>
      </c>
      <c r="N10" s="20">
        <v>5</v>
      </c>
      <c r="O10" s="20">
        <v>138</v>
      </c>
      <c r="P10" s="20">
        <v>82</v>
      </c>
      <c r="Q10" s="20">
        <v>4</v>
      </c>
      <c r="R10" s="20">
        <f aca="true" t="shared" si="9" ref="R10:R13">L10-O10</f>
        <v>243</v>
      </c>
      <c r="S10" s="20">
        <f aca="true" t="shared" si="10" ref="S10:S13">M10-P10</f>
        <v>81</v>
      </c>
      <c r="T10" s="20">
        <f aca="true" t="shared" si="11" ref="T10:T13">N10-Q10</f>
        <v>1</v>
      </c>
      <c r="U10" s="9">
        <f t="shared" si="3"/>
        <v>46.96132596685083</v>
      </c>
      <c r="V10" s="9">
        <f t="shared" si="4"/>
        <v>31.818181818181817</v>
      </c>
      <c r="W10" s="9">
        <f t="shared" si="5"/>
        <v>-15.143144148669013</v>
      </c>
      <c r="X10" s="9">
        <f t="shared" si="6"/>
        <v>59.42028985507246</v>
      </c>
      <c r="Y10" s="9">
        <f t="shared" si="7"/>
        <v>33.33333333333333</v>
      </c>
      <c r="Z10" s="9">
        <f t="shared" si="8"/>
        <v>-26.086956521739133</v>
      </c>
    </row>
    <row r="11" spans="1:26" ht="12.75">
      <c r="A11" s="7" t="s">
        <v>21</v>
      </c>
      <c r="B11" s="8" t="s">
        <v>22</v>
      </c>
      <c r="C11" s="7">
        <v>2</v>
      </c>
      <c r="D11" s="7">
        <v>1</v>
      </c>
      <c r="E11" s="7">
        <v>1</v>
      </c>
      <c r="F11" s="20">
        <v>2306</v>
      </c>
      <c r="G11" s="20">
        <v>648</v>
      </c>
      <c r="H11" s="20">
        <v>980</v>
      </c>
      <c r="I11" s="20">
        <v>292</v>
      </c>
      <c r="J11" s="20">
        <v>1326</v>
      </c>
      <c r="K11" s="20">
        <v>356</v>
      </c>
      <c r="L11" s="20">
        <v>1686</v>
      </c>
      <c r="M11" s="20">
        <v>1085</v>
      </c>
      <c r="N11" s="20">
        <v>109</v>
      </c>
      <c r="O11" s="20">
        <v>784</v>
      </c>
      <c r="P11" s="20">
        <v>520</v>
      </c>
      <c r="Q11" s="20">
        <v>65</v>
      </c>
      <c r="R11" s="20">
        <f t="shared" si="9"/>
        <v>902</v>
      </c>
      <c r="S11" s="20">
        <f t="shared" si="10"/>
        <v>565</v>
      </c>
      <c r="T11" s="20">
        <f t="shared" si="11"/>
        <v>44</v>
      </c>
      <c r="U11" s="9">
        <f t="shared" si="3"/>
        <v>29.795918367346943</v>
      </c>
      <c r="V11" s="9">
        <f t="shared" si="4"/>
        <v>26.84766214177979</v>
      </c>
      <c r="W11" s="9">
        <f t="shared" si="5"/>
        <v>-2.948256225567153</v>
      </c>
      <c r="X11" s="9">
        <f t="shared" si="6"/>
        <v>66.3265306122449</v>
      </c>
      <c r="Y11" s="9">
        <f t="shared" si="7"/>
        <v>62.63858093126385</v>
      </c>
      <c r="Z11" s="9">
        <f t="shared" si="8"/>
        <v>-3.687949680981042</v>
      </c>
    </row>
    <row r="12" spans="1:26" ht="12.75">
      <c r="A12" s="7" t="s">
        <v>23</v>
      </c>
      <c r="B12" s="8" t="s">
        <v>24</v>
      </c>
      <c r="C12" s="7">
        <v>2</v>
      </c>
      <c r="D12" s="7">
        <v>1</v>
      </c>
      <c r="E12" s="7">
        <v>1</v>
      </c>
      <c r="F12" s="20">
        <v>15803</v>
      </c>
      <c r="G12" s="20">
        <v>7768</v>
      </c>
      <c r="H12" s="20">
        <v>6603</v>
      </c>
      <c r="I12" s="20">
        <v>3855</v>
      </c>
      <c r="J12" s="20">
        <v>9200</v>
      </c>
      <c r="K12" s="20">
        <v>3913</v>
      </c>
      <c r="L12" s="20">
        <v>12132</v>
      </c>
      <c r="M12" s="20">
        <v>8426</v>
      </c>
      <c r="N12" s="20">
        <v>442</v>
      </c>
      <c r="O12" s="20">
        <v>5302</v>
      </c>
      <c r="P12" s="20">
        <v>4219</v>
      </c>
      <c r="Q12" s="20">
        <v>193</v>
      </c>
      <c r="R12" s="20">
        <f t="shared" si="9"/>
        <v>6830</v>
      </c>
      <c r="S12" s="20">
        <f t="shared" si="10"/>
        <v>4207</v>
      </c>
      <c r="T12" s="20">
        <f t="shared" si="11"/>
        <v>249</v>
      </c>
      <c r="U12" s="9">
        <f t="shared" si="3"/>
        <v>58.38255338482507</v>
      </c>
      <c r="V12" s="9">
        <f t="shared" si="4"/>
        <v>42.53260869565217</v>
      </c>
      <c r="W12" s="9">
        <f t="shared" si="5"/>
        <v>-15.8499446891729</v>
      </c>
      <c r="X12" s="9">
        <f t="shared" si="6"/>
        <v>79.57374575631837</v>
      </c>
      <c r="Y12" s="9">
        <f t="shared" si="7"/>
        <v>61.59590043923865</v>
      </c>
      <c r="Z12" s="9">
        <f t="shared" si="8"/>
        <v>-17.977845317079726</v>
      </c>
    </row>
    <row r="13" spans="1:26" ht="12.75">
      <c r="A13" s="7" t="s">
        <v>25</v>
      </c>
      <c r="B13" s="8" t="s">
        <v>26</v>
      </c>
      <c r="C13" s="7">
        <v>2</v>
      </c>
      <c r="D13" s="7">
        <v>1</v>
      </c>
      <c r="E13" s="7">
        <v>1</v>
      </c>
      <c r="F13" s="20">
        <v>10139</v>
      </c>
      <c r="G13" s="20">
        <v>4094</v>
      </c>
      <c r="H13" s="20">
        <v>4367</v>
      </c>
      <c r="I13" s="20">
        <v>1959</v>
      </c>
      <c r="J13" s="20">
        <v>5772</v>
      </c>
      <c r="K13" s="20">
        <v>2135</v>
      </c>
      <c r="L13" s="20">
        <v>7386</v>
      </c>
      <c r="M13" s="20">
        <v>5142</v>
      </c>
      <c r="N13" s="20">
        <v>370</v>
      </c>
      <c r="O13" s="20">
        <v>3343</v>
      </c>
      <c r="P13" s="20">
        <v>2585</v>
      </c>
      <c r="Q13" s="20">
        <v>170</v>
      </c>
      <c r="R13" s="20">
        <f t="shared" si="9"/>
        <v>4043</v>
      </c>
      <c r="S13" s="20">
        <f t="shared" si="10"/>
        <v>2557</v>
      </c>
      <c r="T13" s="20">
        <f t="shared" si="11"/>
        <v>200</v>
      </c>
      <c r="U13" s="9">
        <f t="shared" si="3"/>
        <v>44.85917105564461</v>
      </c>
      <c r="V13" s="9">
        <f t="shared" si="4"/>
        <v>36.98891198891199</v>
      </c>
      <c r="W13" s="9">
        <f t="shared" si="5"/>
        <v>-7.870259066732622</v>
      </c>
      <c r="X13" s="9">
        <f t="shared" si="6"/>
        <v>77.32575530960216</v>
      </c>
      <c r="Y13" s="9">
        <f t="shared" si="7"/>
        <v>63.24511501360376</v>
      </c>
      <c r="Z13" s="9">
        <f t="shared" si="8"/>
        <v>-14.0806402959984</v>
      </c>
    </row>
    <row r="14" spans="1:26" ht="12.75">
      <c r="A14" s="7" t="s">
        <v>27</v>
      </c>
      <c r="B14" s="8" t="s">
        <v>28</v>
      </c>
      <c r="C14" s="7">
        <v>2</v>
      </c>
      <c r="D14" s="7">
        <v>1</v>
      </c>
      <c r="E14" s="7">
        <v>1</v>
      </c>
      <c r="F14" s="20">
        <v>18855</v>
      </c>
      <c r="G14" s="20">
        <v>9162</v>
      </c>
      <c r="H14" s="20">
        <v>7988</v>
      </c>
      <c r="I14" s="20">
        <v>4362</v>
      </c>
      <c r="J14" s="20">
        <v>10867</v>
      </c>
      <c r="K14" s="20">
        <v>4800</v>
      </c>
      <c r="L14" s="20">
        <v>14238</v>
      </c>
      <c r="M14" s="20">
        <v>10063</v>
      </c>
      <c r="N14" s="20">
        <v>593</v>
      </c>
      <c r="O14" s="20">
        <v>6295</v>
      </c>
      <c r="P14" s="20">
        <v>4954</v>
      </c>
      <c r="Q14" s="20">
        <v>255</v>
      </c>
      <c r="R14" s="20">
        <f>L14-O14</f>
        <v>7943</v>
      </c>
      <c r="S14" s="20">
        <f>M14-P14</f>
        <v>5109</v>
      </c>
      <c r="T14" s="20">
        <f>N14-Q14</f>
        <v>338</v>
      </c>
      <c r="U14" s="9">
        <f t="shared" si="3"/>
        <v>54.60691036554832</v>
      </c>
      <c r="V14" s="9">
        <f t="shared" si="4"/>
        <v>44.17042422011595</v>
      </c>
      <c r="W14" s="9">
        <f t="shared" si="5"/>
        <v>-10.436486145432376</v>
      </c>
      <c r="X14" s="9">
        <f t="shared" si="6"/>
        <v>78.69737887212072</v>
      </c>
      <c r="Y14" s="9">
        <f t="shared" si="7"/>
        <v>64.32078559738135</v>
      </c>
      <c r="Z14" s="9">
        <f t="shared" si="8"/>
        <v>-14.376593274739378</v>
      </c>
    </row>
    <row r="15" spans="1:26" ht="12.75">
      <c r="A15" s="7" t="s">
        <v>29</v>
      </c>
      <c r="B15" s="8" t="s">
        <v>30</v>
      </c>
      <c r="C15" s="7">
        <v>2</v>
      </c>
      <c r="D15" s="7">
        <v>1</v>
      </c>
      <c r="E15" s="7">
        <v>1</v>
      </c>
      <c r="F15" s="20">
        <v>40712</v>
      </c>
      <c r="G15" s="20">
        <v>18129</v>
      </c>
      <c r="H15" s="20">
        <v>17332</v>
      </c>
      <c r="I15" s="20">
        <v>8474</v>
      </c>
      <c r="J15" s="20">
        <v>23380</v>
      </c>
      <c r="K15" s="20">
        <v>9655</v>
      </c>
      <c r="L15" s="20">
        <v>30571</v>
      </c>
      <c r="M15" s="20">
        <v>21283</v>
      </c>
      <c r="N15" s="20">
        <v>1436</v>
      </c>
      <c r="O15" s="20">
        <v>13863</v>
      </c>
      <c r="P15" s="20">
        <v>10660</v>
      </c>
      <c r="Q15" s="20">
        <v>643</v>
      </c>
      <c r="R15" s="20">
        <f aca="true" t="shared" si="12" ref="R15:R19">L15-O15</f>
        <v>16708</v>
      </c>
      <c r="S15" s="20">
        <f aca="true" t="shared" si="13" ref="S15:S19">M15-P15</f>
        <v>10623</v>
      </c>
      <c r="T15" s="20">
        <f aca="true" t="shared" si="14" ref="T15:T19">N15-Q15</f>
        <v>793</v>
      </c>
      <c r="U15" s="9">
        <f t="shared" si="3"/>
        <v>48.8922224786522</v>
      </c>
      <c r="V15" s="9">
        <f t="shared" si="4"/>
        <v>41.295979469632165</v>
      </c>
      <c r="W15" s="9">
        <f t="shared" si="5"/>
        <v>-7.596243009020036</v>
      </c>
      <c r="X15" s="9">
        <f t="shared" si="6"/>
        <v>76.89533290052658</v>
      </c>
      <c r="Y15" s="9">
        <f t="shared" si="7"/>
        <v>63.580320804405076</v>
      </c>
      <c r="Z15" s="9">
        <f t="shared" si="8"/>
        <v>-13.315012096121507</v>
      </c>
    </row>
    <row r="16" spans="1:26" ht="12.75">
      <c r="A16" s="7" t="s">
        <v>31</v>
      </c>
      <c r="B16" s="8" t="s">
        <v>32</v>
      </c>
      <c r="C16" s="7">
        <v>2</v>
      </c>
      <c r="D16" s="7">
        <v>0</v>
      </c>
      <c r="E16" s="7">
        <v>1</v>
      </c>
      <c r="F16" s="20">
        <v>405</v>
      </c>
      <c r="G16" s="20">
        <v>186</v>
      </c>
      <c r="H16" s="20">
        <v>174</v>
      </c>
      <c r="I16" s="20">
        <v>97</v>
      </c>
      <c r="J16" s="20">
        <v>231</v>
      </c>
      <c r="K16" s="20">
        <v>89</v>
      </c>
      <c r="L16" s="20">
        <v>313</v>
      </c>
      <c r="M16" s="20">
        <v>221</v>
      </c>
      <c r="N16" s="20">
        <v>11</v>
      </c>
      <c r="O16" s="20">
        <v>135</v>
      </c>
      <c r="P16" s="20">
        <v>121</v>
      </c>
      <c r="Q16" s="20">
        <v>3</v>
      </c>
      <c r="R16" s="20">
        <f t="shared" si="12"/>
        <v>178</v>
      </c>
      <c r="S16" s="20">
        <f t="shared" si="13"/>
        <v>100</v>
      </c>
      <c r="T16" s="20">
        <f t="shared" si="14"/>
        <v>8</v>
      </c>
      <c r="U16" s="9">
        <f t="shared" si="3"/>
        <v>55.74712643678161</v>
      </c>
      <c r="V16" s="9">
        <f t="shared" si="4"/>
        <v>38.52813852813853</v>
      </c>
      <c r="W16" s="9">
        <f t="shared" si="5"/>
        <v>-17.218987908643086</v>
      </c>
      <c r="X16" s="9">
        <f t="shared" si="6"/>
        <v>89.62962962962962</v>
      </c>
      <c r="Y16" s="9">
        <f t="shared" si="7"/>
        <v>56.17977528089888</v>
      </c>
      <c r="Z16" s="9">
        <f t="shared" si="8"/>
        <v>-33.44985434873074</v>
      </c>
    </row>
    <row r="17" spans="1:26" ht="12.75">
      <c r="A17" s="7" t="s">
        <v>33</v>
      </c>
      <c r="B17" s="8" t="s">
        <v>34</v>
      </c>
      <c r="C17" s="7">
        <v>2</v>
      </c>
      <c r="D17" s="7">
        <v>0</v>
      </c>
      <c r="E17" s="7">
        <v>1</v>
      </c>
      <c r="F17" s="20">
        <v>675</v>
      </c>
      <c r="G17" s="20">
        <v>292</v>
      </c>
      <c r="H17" s="20">
        <v>315</v>
      </c>
      <c r="I17" s="20">
        <v>154</v>
      </c>
      <c r="J17" s="20">
        <v>360</v>
      </c>
      <c r="K17" s="20">
        <v>138</v>
      </c>
      <c r="L17" s="20">
        <v>530</v>
      </c>
      <c r="M17" s="20">
        <v>382</v>
      </c>
      <c r="N17" s="20">
        <v>18</v>
      </c>
      <c r="O17" s="20">
        <v>263</v>
      </c>
      <c r="P17" s="20">
        <v>226</v>
      </c>
      <c r="Q17" s="20">
        <v>8</v>
      </c>
      <c r="R17" s="20">
        <f t="shared" si="12"/>
        <v>267</v>
      </c>
      <c r="S17" s="20">
        <f t="shared" si="13"/>
        <v>156</v>
      </c>
      <c r="T17" s="20">
        <f t="shared" si="14"/>
        <v>10</v>
      </c>
      <c r="U17" s="9">
        <f t="shared" si="3"/>
        <v>48.888888888888886</v>
      </c>
      <c r="V17" s="9">
        <f t="shared" si="4"/>
        <v>38.333333333333336</v>
      </c>
      <c r="W17" s="9">
        <f t="shared" si="5"/>
        <v>-10.55555555555555</v>
      </c>
      <c r="X17" s="9">
        <f t="shared" si="6"/>
        <v>85.93155893536122</v>
      </c>
      <c r="Y17" s="9">
        <f t="shared" si="7"/>
        <v>58.42696629213483</v>
      </c>
      <c r="Z17" s="9">
        <f t="shared" si="8"/>
        <v>-27.504592643226395</v>
      </c>
    </row>
    <row r="18" spans="1:26" ht="12.75">
      <c r="A18" s="7" t="s">
        <v>35</v>
      </c>
      <c r="B18" s="8" t="s">
        <v>36</v>
      </c>
      <c r="C18" s="7">
        <v>2</v>
      </c>
      <c r="D18" s="7">
        <v>1</v>
      </c>
      <c r="E18" s="7">
        <v>1</v>
      </c>
      <c r="F18" s="20">
        <v>31409</v>
      </c>
      <c r="G18" s="20">
        <v>13661</v>
      </c>
      <c r="H18" s="20">
        <v>13475</v>
      </c>
      <c r="I18" s="20">
        <v>6341</v>
      </c>
      <c r="J18" s="20">
        <v>17934</v>
      </c>
      <c r="K18" s="20">
        <v>7320</v>
      </c>
      <c r="L18" s="20">
        <v>23427</v>
      </c>
      <c r="M18" s="20">
        <v>15967</v>
      </c>
      <c r="N18" s="20">
        <v>1116</v>
      </c>
      <c r="O18" s="20">
        <v>10704</v>
      </c>
      <c r="P18" s="20">
        <v>8023</v>
      </c>
      <c r="Q18" s="20">
        <v>510</v>
      </c>
      <c r="R18" s="20">
        <f t="shared" si="12"/>
        <v>12723</v>
      </c>
      <c r="S18" s="20">
        <f t="shared" si="13"/>
        <v>7944</v>
      </c>
      <c r="T18" s="20">
        <f t="shared" si="14"/>
        <v>606</v>
      </c>
      <c r="U18" s="9">
        <f t="shared" si="3"/>
        <v>47.057513914656774</v>
      </c>
      <c r="V18" s="9">
        <f t="shared" si="4"/>
        <v>40.816326530612244</v>
      </c>
      <c r="W18" s="9">
        <f t="shared" si="5"/>
        <v>-6.2411873840445296</v>
      </c>
      <c r="X18" s="9">
        <f t="shared" si="6"/>
        <v>74.95328849028401</v>
      </c>
      <c r="Y18" s="9">
        <f t="shared" si="7"/>
        <v>62.43810422070266</v>
      </c>
      <c r="Z18" s="9">
        <f t="shared" si="8"/>
        <v>-12.515184269581347</v>
      </c>
    </row>
    <row r="19" spans="1:26" ht="12.75">
      <c r="A19" s="7" t="s">
        <v>37</v>
      </c>
      <c r="B19" s="8" t="s">
        <v>38</v>
      </c>
      <c r="C19" s="7">
        <v>2</v>
      </c>
      <c r="D19" s="7">
        <v>1</v>
      </c>
      <c r="E19" s="7">
        <v>1</v>
      </c>
      <c r="F19" s="20">
        <v>7121</v>
      </c>
      <c r="G19" s="20">
        <v>2183</v>
      </c>
      <c r="H19" s="20">
        <v>3148</v>
      </c>
      <c r="I19" s="20">
        <v>930</v>
      </c>
      <c r="J19" s="20">
        <v>3973</v>
      </c>
      <c r="K19" s="20">
        <v>1253</v>
      </c>
      <c r="L19" s="20">
        <v>5466</v>
      </c>
      <c r="M19" s="20">
        <v>3583</v>
      </c>
      <c r="N19" s="20">
        <v>348</v>
      </c>
      <c r="O19" s="20">
        <v>2579</v>
      </c>
      <c r="P19" s="20">
        <v>1824</v>
      </c>
      <c r="Q19" s="20">
        <v>171</v>
      </c>
      <c r="R19" s="20">
        <f t="shared" si="12"/>
        <v>2887</v>
      </c>
      <c r="S19" s="20">
        <f t="shared" si="13"/>
        <v>1759</v>
      </c>
      <c r="T19" s="20">
        <f t="shared" si="14"/>
        <v>177</v>
      </c>
      <c r="U19" s="9">
        <f t="shared" si="3"/>
        <v>29.5425667090216</v>
      </c>
      <c r="V19" s="9">
        <f t="shared" si="4"/>
        <v>31.537880694689154</v>
      </c>
      <c r="W19" s="9">
        <f t="shared" si="5"/>
        <v>1.9953139856675541</v>
      </c>
      <c r="X19" s="9">
        <f t="shared" si="6"/>
        <v>70.72508724311749</v>
      </c>
      <c r="Y19" s="9">
        <f t="shared" si="7"/>
        <v>60.928299272601315</v>
      </c>
      <c r="Z19" s="9">
        <f t="shared" si="8"/>
        <v>-9.79678797051617</v>
      </c>
    </row>
    <row r="20" spans="1:26" ht="12.75">
      <c r="A20" s="7" t="s">
        <v>39</v>
      </c>
      <c r="B20" s="8" t="s">
        <v>40</v>
      </c>
      <c r="C20" s="7">
        <v>2</v>
      </c>
      <c r="D20" s="7">
        <v>0</v>
      </c>
      <c r="E20" s="7">
        <v>1</v>
      </c>
      <c r="F20" s="20">
        <v>734</v>
      </c>
      <c r="G20" s="20">
        <v>252</v>
      </c>
      <c r="H20" s="20">
        <v>352</v>
      </c>
      <c r="I20" s="20">
        <v>128</v>
      </c>
      <c r="J20" s="20">
        <v>382</v>
      </c>
      <c r="K20" s="20">
        <v>124</v>
      </c>
      <c r="L20" s="20">
        <v>593</v>
      </c>
      <c r="M20" s="20">
        <v>396</v>
      </c>
      <c r="N20" s="20">
        <v>33</v>
      </c>
      <c r="O20" s="20">
        <v>304</v>
      </c>
      <c r="P20" s="20">
        <v>217</v>
      </c>
      <c r="Q20" s="20">
        <v>19</v>
      </c>
      <c r="R20" s="20">
        <f>L20-O20</f>
        <v>289</v>
      </c>
      <c r="S20" s="20">
        <f>M20-P20</f>
        <v>179</v>
      </c>
      <c r="T20" s="20">
        <f>N20-Q20</f>
        <v>14</v>
      </c>
      <c r="U20" s="9">
        <f t="shared" si="3"/>
        <v>36.36363636363637</v>
      </c>
      <c r="V20" s="9">
        <f t="shared" si="4"/>
        <v>32.460732984293195</v>
      </c>
      <c r="W20" s="9">
        <f t="shared" si="5"/>
        <v>-3.902903379343172</v>
      </c>
      <c r="X20" s="9">
        <f t="shared" si="6"/>
        <v>71.38157894736842</v>
      </c>
      <c r="Y20" s="9">
        <f t="shared" si="7"/>
        <v>61.93771626297578</v>
      </c>
      <c r="Z20" s="9">
        <f t="shared" si="8"/>
        <v>-9.443862684392641</v>
      </c>
    </row>
    <row r="21" spans="1:26" ht="12.75">
      <c r="A21" s="7" t="s">
        <v>41</v>
      </c>
      <c r="B21" s="8" t="s">
        <v>42</v>
      </c>
      <c r="C21" s="7">
        <v>2</v>
      </c>
      <c r="D21" s="7">
        <v>0</v>
      </c>
      <c r="E21" s="7">
        <v>1</v>
      </c>
      <c r="F21" s="20">
        <v>214</v>
      </c>
      <c r="G21" s="20">
        <v>42</v>
      </c>
      <c r="H21" s="20">
        <v>82</v>
      </c>
      <c r="I21" s="20">
        <v>18</v>
      </c>
      <c r="J21" s="20">
        <v>132</v>
      </c>
      <c r="K21" s="20">
        <v>24</v>
      </c>
      <c r="L21" s="20">
        <v>142</v>
      </c>
      <c r="M21" s="20">
        <v>91</v>
      </c>
      <c r="N21" s="20">
        <v>8</v>
      </c>
      <c r="O21" s="20">
        <v>58</v>
      </c>
      <c r="P21" s="20">
        <v>41</v>
      </c>
      <c r="Q21" s="20">
        <v>5</v>
      </c>
      <c r="R21" s="20">
        <f aca="true" t="shared" si="15" ref="R21:R40">L21-O21</f>
        <v>84</v>
      </c>
      <c r="S21" s="20">
        <f aca="true" t="shared" si="16" ref="S21:S40">M21-P21</f>
        <v>50</v>
      </c>
      <c r="T21" s="20">
        <f aca="true" t="shared" si="17" ref="T21:T40">N21-Q21</f>
        <v>3</v>
      </c>
      <c r="U21" s="9">
        <f t="shared" si="3"/>
        <v>21.951219512195124</v>
      </c>
      <c r="V21" s="9">
        <f t="shared" si="4"/>
        <v>18.181818181818183</v>
      </c>
      <c r="W21" s="9">
        <f t="shared" si="5"/>
        <v>-3.7694013303769403</v>
      </c>
      <c r="X21" s="9">
        <f t="shared" si="6"/>
        <v>70.6896551724138</v>
      </c>
      <c r="Y21" s="9">
        <f t="shared" si="7"/>
        <v>59.523809523809526</v>
      </c>
      <c r="Z21" s="9">
        <f t="shared" si="8"/>
        <v>-11.165845648604268</v>
      </c>
    </row>
    <row r="22" spans="1:26" ht="12.75">
      <c r="A22" s="7" t="s">
        <v>43</v>
      </c>
      <c r="B22" s="8" t="s">
        <v>44</v>
      </c>
      <c r="C22" s="7">
        <v>3</v>
      </c>
      <c r="D22" s="7">
        <v>1</v>
      </c>
      <c r="E22" s="7">
        <v>1</v>
      </c>
      <c r="F22" s="20">
        <v>12870</v>
      </c>
      <c r="G22" s="20">
        <v>5040</v>
      </c>
      <c r="H22" s="20">
        <v>5548</v>
      </c>
      <c r="I22" s="20">
        <v>2286</v>
      </c>
      <c r="J22" s="20">
        <v>7322</v>
      </c>
      <c r="K22" s="20">
        <v>2754</v>
      </c>
      <c r="L22" s="20">
        <v>9696</v>
      </c>
      <c r="M22" s="20">
        <v>6632</v>
      </c>
      <c r="N22" s="20">
        <v>578</v>
      </c>
      <c r="O22" s="20">
        <v>4491</v>
      </c>
      <c r="P22" s="20">
        <v>3310</v>
      </c>
      <c r="Q22" s="20">
        <v>292</v>
      </c>
      <c r="R22" s="20">
        <f t="shared" si="15"/>
        <v>5205</v>
      </c>
      <c r="S22" s="20">
        <f t="shared" si="16"/>
        <v>3322</v>
      </c>
      <c r="T22" s="20">
        <f t="shared" si="17"/>
        <v>286</v>
      </c>
      <c r="U22" s="9">
        <f t="shared" si="3"/>
        <v>41.204037490987744</v>
      </c>
      <c r="V22" s="9">
        <f t="shared" si="4"/>
        <v>37.61267413275061</v>
      </c>
      <c r="W22" s="9">
        <f t="shared" si="5"/>
        <v>-3.591363358237132</v>
      </c>
      <c r="X22" s="9">
        <f t="shared" si="6"/>
        <v>73.70296147851259</v>
      </c>
      <c r="Y22" s="9">
        <f t="shared" si="7"/>
        <v>63.82324687800192</v>
      </c>
      <c r="Z22" s="9">
        <f t="shared" si="8"/>
        <v>-9.879714600510674</v>
      </c>
    </row>
    <row r="23" spans="1:26" ht="12.75">
      <c r="A23" s="7" t="s">
        <v>45</v>
      </c>
      <c r="B23" s="8" t="s">
        <v>46</v>
      </c>
      <c r="C23" s="7">
        <v>3</v>
      </c>
      <c r="D23" s="7">
        <v>1</v>
      </c>
      <c r="E23" s="7">
        <v>1</v>
      </c>
      <c r="F23" s="20">
        <v>29660</v>
      </c>
      <c r="G23" s="20">
        <v>8201</v>
      </c>
      <c r="H23" s="20">
        <v>13388</v>
      </c>
      <c r="I23" s="20">
        <v>3975</v>
      </c>
      <c r="J23" s="20">
        <v>16272</v>
      </c>
      <c r="K23" s="20">
        <v>4226</v>
      </c>
      <c r="L23" s="20">
        <v>20835</v>
      </c>
      <c r="M23" s="20">
        <v>13704</v>
      </c>
      <c r="N23" s="20">
        <v>1364</v>
      </c>
      <c r="O23" s="20">
        <v>9738</v>
      </c>
      <c r="P23" s="20">
        <v>7039</v>
      </c>
      <c r="Q23" s="20">
        <v>636</v>
      </c>
      <c r="R23" s="20">
        <f t="shared" si="15"/>
        <v>11097</v>
      </c>
      <c r="S23" s="20">
        <f t="shared" si="16"/>
        <v>6665</v>
      </c>
      <c r="T23" s="20">
        <f t="shared" si="17"/>
        <v>728</v>
      </c>
      <c r="U23" s="9">
        <f t="shared" si="3"/>
        <v>29.690767851807585</v>
      </c>
      <c r="V23" s="9">
        <f t="shared" si="4"/>
        <v>25.970993117010817</v>
      </c>
      <c r="W23" s="9">
        <f t="shared" si="5"/>
        <v>-3.7197747347967685</v>
      </c>
      <c r="X23" s="9">
        <f t="shared" si="6"/>
        <v>72.28383651673855</v>
      </c>
      <c r="Y23" s="9">
        <f t="shared" si="7"/>
        <v>60.061277822835</v>
      </c>
      <c r="Z23" s="9">
        <f t="shared" si="8"/>
        <v>-12.222558693903544</v>
      </c>
    </row>
    <row r="24" spans="1:26" ht="12.75">
      <c r="A24" s="7" t="s">
        <v>47</v>
      </c>
      <c r="B24" s="8" t="s">
        <v>48</v>
      </c>
      <c r="C24" s="7">
        <v>3</v>
      </c>
      <c r="D24" s="7">
        <v>1</v>
      </c>
      <c r="E24" s="7">
        <v>1</v>
      </c>
      <c r="F24" s="20">
        <v>26800</v>
      </c>
      <c r="G24" s="20">
        <v>9027</v>
      </c>
      <c r="H24" s="20">
        <v>11828</v>
      </c>
      <c r="I24" s="20">
        <v>4328</v>
      </c>
      <c r="J24" s="20">
        <v>14972</v>
      </c>
      <c r="K24" s="20">
        <v>4699</v>
      </c>
      <c r="L24" s="20">
        <v>19641</v>
      </c>
      <c r="M24" s="20">
        <v>13408</v>
      </c>
      <c r="N24" s="20">
        <v>1048</v>
      </c>
      <c r="O24" s="20">
        <v>9147</v>
      </c>
      <c r="P24" s="20">
        <v>6822</v>
      </c>
      <c r="Q24" s="20">
        <v>509</v>
      </c>
      <c r="R24" s="20">
        <f t="shared" si="15"/>
        <v>10494</v>
      </c>
      <c r="S24" s="20">
        <f t="shared" si="16"/>
        <v>6586</v>
      </c>
      <c r="T24" s="20">
        <f t="shared" si="17"/>
        <v>539</v>
      </c>
      <c r="U24" s="9">
        <f t="shared" si="3"/>
        <v>36.591139668583025</v>
      </c>
      <c r="V24" s="9">
        <f t="shared" si="4"/>
        <v>31.385252471279724</v>
      </c>
      <c r="W24" s="9">
        <f t="shared" si="5"/>
        <v>-5.205887197303301</v>
      </c>
      <c r="X24" s="9">
        <f t="shared" si="6"/>
        <v>74.58183010823221</v>
      </c>
      <c r="Y24" s="9">
        <f t="shared" si="7"/>
        <v>62.75967219363445</v>
      </c>
      <c r="Z24" s="9">
        <f t="shared" si="8"/>
        <v>-11.82215791459776</v>
      </c>
    </row>
    <row r="25" spans="1:26" ht="12.75">
      <c r="A25" s="7" t="s">
        <v>49</v>
      </c>
      <c r="B25" s="8" t="s">
        <v>50</v>
      </c>
      <c r="C25" s="7">
        <v>3</v>
      </c>
      <c r="D25" s="7">
        <v>1</v>
      </c>
      <c r="E25" s="7">
        <v>1</v>
      </c>
      <c r="F25" s="20">
        <v>8783</v>
      </c>
      <c r="G25" s="20">
        <v>1064</v>
      </c>
      <c r="H25" s="20">
        <v>4156</v>
      </c>
      <c r="I25" s="20">
        <v>462</v>
      </c>
      <c r="J25" s="20">
        <v>4627</v>
      </c>
      <c r="K25" s="20">
        <v>602</v>
      </c>
      <c r="L25" s="20">
        <v>7416</v>
      </c>
      <c r="M25" s="20">
        <v>4572</v>
      </c>
      <c r="N25" s="20">
        <v>567</v>
      </c>
      <c r="O25" s="20">
        <v>3626</v>
      </c>
      <c r="P25" s="20">
        <v>2530</v>
      </c>
      <c r="Q25" s="20">
        <v>286</v>
      </c>
      <c r="R25" s="20">
        <f t="shared" si="15"/>
        <v>3790</v>
      </c>
      <c r="S25" s="20">
        <f t="shared" si="16"/>
        <v>2042</v>
      </c>
      <c r="T25" s="20">
        <f t="shared" si="17"/>
        <v>281</v>
      </c>
      <c r="U25" s="9">
        <f t="shared" si="3"/>
        <v>11.11645813282002</v>
      </c>
      <c r="V25" s="9">
        <f t="shared" si="4"/>
        <v>13.010590015128592</v>
      </c>
      <c r="W25" s="9">
        <f t="shared" si="5"/>
        <v>1.8941318823085727</v>
      </c>
      <c r="X25" s="9">
        <f t="shared" si="6"/>
        <v>69.7738554881412</v>
      </c>
      <c r="Y25" s="9">
        <f t="shared" si="7"/>
        <v>53.87862796833773</v>
      </c>
      <c r="Z25" s="9">
        <f t="shared" si="8"/>
        <v>-15.895227519803463</v>
      </c>
    </row>
    <row r="26" spans="1:26" ht="12.75">
      <c r="A26" s="7" t="s">
        <v>51</v>
      </c>
      <c r="B26" s="8" t="s">
        <v>52</v>
      </c>
      <c r="C26" s="7">
        <v>3</v>
      </c>
      <c r="D26" s="7">
        <v>1</v>
      </c>
      <c r="E26" s="7">
        <v>1</v>
      </c>
      <c r="F26" s="20">
        <v>25158</v>
      </c>
      <c r="G26" s="20">
        <v>5206</v>
      </c>
      <c r="H26" s="20">
        <v>11919</v>
      </c>
      <c r="I26" s="20">
        <v>2435</v>
      </c>
      <c r="J26" s="20">
        <v>13239</v>
      </c>
      <c r="K26" s="20">
        <v>2771</v>
      </c>
      <c r="L26" s="20">
        <v>21572</v>
      </c>
      <c r="M26" s="20">
        <v>13445</v>
      </c>
      <c r="N26" s="20">
        <v>1623</v>
      </c>
      <c r="O26" s="20">
        <v>10404</v>
      </c>
      <c r="P26" s="20">
        <v>7116</v>
      </c>
      <c r="Q26" s="20">
        <v>814</v>
      </c>
      <c r="R26" s="20">
        <f t="shared" si="15"/>
        <v>11168</v>
      </c>
      <c r="S26" s="20">
        <f t="shared" si="16"/>
        <v>6329</v>
      </c>
      <c r="T26" s="20">
        <f t="shared" si="17"/>
        <v>809</v>
      </c>
      <c r="U26" s="9">
        <f t="shared" si="3"/>
        <v>20.42956623877842</v>
      </c>
      <c r="V26" s="9">
        <f t="shared" si="4"/>
        <v>20.930583880957776</v>
      </c>
      <c r="W26" s="9">
        <f t="shared" si="5"/>
        <v>0.501017642179356</v>
      </c>
      <c r="X26" s="9">
        <f t="shared" si="6"/>
        <v>68.39677047289504</v>
      </c>
      <c r="Y26" s="9">
        <f t="shared" si="7"/>
        <v>56.67084527220631</v>
      </c>
      <c r="Z26" s="9">
        <f t="shared" si="8"/>
        <v>-11.725925200688735</v>
      </c>
    </row>
    <row r="27" spans="1:26" ht="12.75">
      <c r="A27" s="7" t="s">
        <v>53</v>
      </c>
      <c r="B27" s="8" t="s">
        <v>54</v>
      </c>
      <c r="C27" s="7">
        <v>3</v>
      </c>
      <c r="D27" s="7">
        <v>1</v>
      </c>
      <c r="E27" s="7">
        <v>1</v>
      </c>
      <c r="F27" s="20">
        <v>9481</v>
      </c>
      <c r="G27" s="20">
        <v>1968</v>
      </c>
      <c r="H27" s="20">
        <v>4415</v>
      </c>
      <c r="I27" s="20">
        <v>920</v>
      </c>
      <c r="J27" s="20">
        <v>5066</v>
      </c>
      <c r="K27" s="20">
        <v>1048</v>
      </c>
      <c r="L27" s="20">
        <v>8007</v>
      </c>
      <c r="M27" s="20">
        <v>5142</v>
      </c>
      <c r="N27" s="20">
        <v>499</v>
      </c>
      <c r="O27" s="20">
        <v>3832</v>
      </c>
      <c r="P27" s="20">
        <v>2751</v>
      </c>
      <c r="Q27" s="20">
        <v>238</v>
      </c>
      <c r="R27" s="20">
        <f t="shared" si="15"/>
        <v>4175</v>
      </c>
      <c r="S27" s="20">
        <f t="shared" si="16"/>
        <v>2391</v>
      </c>
      <c r="T27" s="20">
        <f t="shared" si="17"/>
        <v>261</v>
      </c>
      <c r="U27" s="9">
        <f t="shared" si="3"/>
        <v>20.838052095130237</v>
      </c>
      <c r="V27" s="9">
        <f t="shared" si="4"/>
        <v>20.68693249111725</v>
      </c>
      <c r="W27" s="9">
        <f t="shared" si="5"/>
        <v>-0.15111960401298674</v>
      </c>
      <c r="X27" s="9">
        <f t="shared" si="6"/>
        <v>71.79018789144051</v>
      </c>
      <c r="Y27" s="9">
        <f t="shared" si="7"/>
        <v>57.269461077844305</v>
      </c>
      <c r="Z27" s="9">
        <f t="shared" si="8"/>
        <v>-14.520726813596205</v>
      </c>
    </row>
    <row r="28" spans="1:26" ht="12.75">
      <c r="A28" s="7" t="s">
        <v>55</v>
      </c>
      <c r="B28" s="8" t="s">
        <v>56</v>
      </c>
      <c r="C28" s="7">
        <v>3</v>
      </c>
      <c r="D28" s="7">
        <v>1</v>
      </c>
      <c r="E28" s="7">
        <v>1</v>
      </c>
      <c r="F28" s="20">
        <v>15669</v>
      </c>
      <c r="G28" s="20">
        <v>4607</v>
      </c>
      <c r="H28" s="20">
        <v>6862</v>
      </c>
      <c r="I28" s="20">
        <v>2175</v>
      </c>
      <c r="J28" s="20">
        <v>8807</v>
      </c>
      <c r="K28" s="20">
        <v>2432</v>
      </c>
      <c r="L28" s="20">
        <v>11009</v>
      </c>
      <c r="M28" s="20">
        <v>7493</v>
      </c>
      <c r="N28" s="20">
        <v>629</v>
      </c>
      <c r="O28" s="20">
        <v>5154</v>
      </c>
      <c r="P28" s="20">
        <v>3828</v>
      </c>
      <c r="Q28" s="20">
        <v>311</v>
      </c>
      <c r="R28" s="20">
        <f t="shared" si="15"/>
        <v>5855</v>
      </c>
      <c r="S28" s="20">
        <f t="shared" si="16"/>
        <v>3665</v>
      </c>
      <c r="T28" s="20">
        <f t="shared" si="17"/>
        <v>318</v>
      </c>
      <c r="U28" s="9">
        <f t="shared" si="3"/>
        <v>31.69629845526086</v>
      </c>
      <c r="V28" s="9">
        <f t="shared" si="4"/>
        <v>27.614397638242306</v>
      </c>
      <c r="W28" s="9">
        <f t="shared" si="5"/>
        <v>-4.081900817018553</v>
      </c>
      <c r="X28" s="9">
        <f t="shared" si="6"/>
        <v>74.27240977881257</v>
      </c>
      <c r="Y28" s="9">
        <f t="shared" si="7"/>
        <v>62.596071733561054</v>
      </c>
      <c r="Z28" s="9">
        <f t="shared" si="8"/>
        <v>-11.67633804525152</v>
      </c>
    </row>
    <row r="29" spans="1:26" ht="12.75">
      <c r="A29" s="7" t="s">
        <v>57</v>
      </c>
      <c r="B29" s="8" t="s">
        <v>58</v>
      </c>
      <c r="C29" s="7">
        <v>3</v>
      </c>
      <c r="D29" s="7">
        <v>1</v>
      </c>
      <c r="E29" s="7">
        <v>1</v>
      </c>
      <c r="F29" s="20">
        <v>8099</v>
      </c>
      <c r="G29" s="20">
        <v>2570</v>
      </c>
      <c r="H29" s="20">
        <v>3463</v>
      </c>
      <c r="I29" s="20">
        <v>1138</v>
      </c>
      <c r="J29" s="20">
        <v>4636</v>
      </c>
      <c r="K29" s="20">
        <v>1432</v>
      </c>
      <c r="L29" s="20">
        <v>6085</v>
      </c>
      <c r="M29" s="20">
        <v>4195</v>
      </c>
      <c r="N29" s="20">
        <v>332</v>
      </c>
      <c r="O29" s="20">
        <v>2811</v>
      </c>
      <c r="P29" s="20">
        <v>2073</v>
      </c>
      <c r="Q29" s="20">
        <v>150</v>
      </c>
      <c r="R29" s="20">
        <f t="shared" si="15"/>
        <v>3274</v>
      </c>
      <c r="S29" s="20">
        <f t="shared" si="16"/>
        <v>2122</v>
      </c>
      <c r="T29" s="20">
        <f t="shared" si="17"/>
        <v>182</v>
      </c>
      <c r="U29" s="9">
        <f t="shared" si="3"/>
        <v>32.861680623736646</v>
      </c>
      <c r="V29" s="9">
        <f t="shared" si="4"/>
        <v>30.88869715271786</v>
      </c>
      <c r="W29" s="9">
        <f t="shared" si="5"/>
        <v>-1.972983471018786</v>
      </c>
      <c r="X29" s="9">
        <f t="shared" si="6"/>
        <v>73.74599786552828</v>
      </c>
      <c r="Y29" s="9">
        <f t="shared" si="7"/>
        <v>64.81368356750153</v>
      </c>
      <c r="Z29" s="9">
        <f t="shared" si="8"/>
        <v>-8.932314298026753</v>
      </c>
    </row>
    <row r="30" spans="1:26" ht="12.75">
      <c r="A30" s="7" t="s">
        <v>59</v>
      </c>
      <c r="B30" s="8" t="s">
        <v>60</v>
      </c>
      <c r="C30" s="7">
        <v>3</v>
      </c>
      <c r="D30" s="7">
        <v>1</v>
      </c>
      <c r="E30" s="7">
        <v>1</v>
      </c>
      <c r="F30" s="20">
        <v>12355</v>
      </c>
      <c r="G30" s="20">
        <v>1458</v>
      </c>
      <c r="H30" s="20">
        <v>5455</v>
      </c>
      <c r="I30" s="20">
        <v>630</v>
      </c>
      <c r="J30" s="20">
        <v>6900</v>
      </c>
      <c r="K30" s="20">
        <v>828</v>
      </c>
      <c r="L30" s="20">
        <v>9101</v>
      </c>
      <c r="M30" s="20">
        <v>5281</v>
      </c>
      <c r="N30" s="20">
        <v>888</v>
      </c>
      <c r="O30" s="20">
        <v>4362</v>
      </c>
      <c r="P30" s="20">
        <v>2779</v>
      </c>
      <c r="Q30" s="20">
        <v>466</v>
      </c>
      <c r="R30" s="20">
        <f t="shared" si="15"/>
        <v>4739</v>
      </c>
      <c r="S30" s="20">
        <f t="shared" si="16"/>
        <v>2502</v>
      </c>
      <c r="T30" s="20">
        <f t="shared" si="17"/>
        <v>422</v>
      </c>
      <c r="U30" s="9">
        <f t="shared" si="3"/>
        <v>11.54903758020165</v>
      </c>
      <c r="V30" s="9">
        <f t="shared" si="4"/>
        <v>12</v>
      </c>
      <c r="W30" s="9">
        <f t="shared" si="5"/>
        <v>0.4509624197983495</v>
      </c>
      <c r="X30" s="9">
        <f t="shared" si="6"/>
        <v>63.70930765703806</v>
      </c>
      <c r="Y30" s="9">
        <f t="shared" si="7"/>
        <v>52.79594851234438</v>
      </c>
      <c r="Z30" s="9">
        <f t="shared" si="8"/>
        <v>-10.913359144693679</v>
      </c>
    </row>
    <row r="31" spans="1:26" ht="12.75">
      <c r="A31" s="7" t="s">
        <v>61</v>
      </c>
      <c r="B31" s="8" t="s">
        <v>62</v>
      </c>
      <c r="C31" s="7">
        <v>3</v>
      </c>
      <c r="D31" s="7">
        <v>1</v>
      </c>
      <c r="E31" s="7">
        <v>1</v>
      </c>
      <c r="F31" s="20">
        <v>1598</v>
      </c>
      <c r="G31" s="20">
        <v>224</v>
      </c>
      <c r="H31" s="20">
        <v>753</v>
      </c>
      <c r="I31" s="20">
        <v>112</v>
      </c>
      <c r="J31" s="20">
        <v>845</v>
      </c>
      <c r="K31" s="20">
        <v>112</v>
      </c>
      <c r="L31" s="20">
        <v>1252</v>
      </c>
      <c r="M31" s="20">
        <v>796</v>
      </c>
      <c r="N31" s="20">
        <v>107</v>
      </c>
      <c r="O31" s="20">
        <v>628</v>
      </c>
      <c r="P31" s="20">
        <v>448</v>
      </c>
      <c r="Q31" s="20">
        <v>50</v>
      </c>
      <c r="R31" s="20">
        <f t="shared" si="15"/>
        <v>624</v>
      </c>
      <c r="S31" s="20">
        <f t="shared" si="16"/>
        <v>348</v>
      </c>
      <c r="T31" s="20">
        <f t="shared" si="17"/>
        <v>57</v>
      </c>
      <c r="U31" s="9">
        <f t="shared" si="3"/>
        <v>14.873837981407704</v>
      </c>
      <c r="V31" s="9">
        <f t="shared" si="4"/>
        <v>13.254437869822485</v>
      </c>
      <c r="W31" s="9">
        <f t="shared" si="5"/>
        <v>-1.6194001115852181</v>
      </c>
      <c r="X31" s="9">
        <f t="shared" si="6"/>
        <v>71.3375796178344</v>
      </c>
      <c r="Y31" s="9">
        <f t="shared" si="7"/>
        <v>55.769230769230774</v>
      </c>
      <c r="Z31" s="9">
        <f t="shared" si="8"/>
        <v>-15.56834884860362</v>
      </c>
    </row>
    <row r="32" spans="1:26" ht="12.75">
      <c r="A32" s="7" t="s">
        <v>63</v>
      </c>
      <c r="B32" s="8" t="s">
        <v>64</v>
      </c>
      <c r="C32" s="7">
        <v>3</v>
      </c>
      <c r="D32" s="7">
        <v>1</v>
      </c>
      <c r="E32" s="7">
        <v>0</v>
      </c>
      <c r="F32" s="20">
        <v>3813</v>
      </c>
      <c r="G32" s="20">
        <v>708</v>
      </c>
      <c r="H32" s="20">
        <v>1786</v>
      </c>
      <c r="I32" s="20">
        <v>311</v>
      </c>
      <c r="J32" s="20">
        <v>2027</v>
      </c>
      <c r="K32" s="20">
        <v>397</v>
      </c>
      <c r="L32" s="20">
        <v>3191</v>
      </c>
      <c r="M32" s="20">
        <v>2156</v>
      </c>
      <c r="N32" s="20">
        <v>200</v>
      </c>
      <c r="O32" s="20">
        <v>1527</v>
      </c>
      <c r="P32" s="20">
        <v>1177</v>
      </c>
      <c r="Q32" s="20">
        <v>90</v>
      </c>
      <c r="R32" s="20">
        <f t="shared" si="15"/>
        <v>1664</v>
      </c>
      <c r="S32" s="20">
        <f t="shared" si="16"/>
        <v>979</v>
      </c>
      <c r="T32" s="20">
        <f t="shared" si="17"/>
        <v>110</v>
      </c>
      <c r="U32" s="9">
        <f t="shared" si="3"/>
        <v>17.413213885778276</v>
      </c>
      <c r="V32" s="9">
        <f t="shared" si="4"/>
        <v>19.585594474592995</v>
      </c>
      <c r="W32" s="9">
        <f t="shared" si="5"/>
        <v>2.1723805888147183</v>
      </c>
      <c r="X32" s="9">
        <f t="shared" si="6"/>
        <v>77.079240340537</v>
      </c>
      <c r="Y32" s="9">
        <f t="shared" si="7"/>
        <v>58.83413461538461</v>
      </c>
      <c r="Z32" s="9">
        <f t="shared" si="8"/>
        <v>-18.245105725152385</v>
      </c>
    </row>
    <row r="33" spans="1:26" ht="12.75">
      <c r="A33" s="7" t="s">
        <v>65</v>
      </c>
      <c r="B33" s="8" t="s">
        <v>66</v>
      </c>
      <c r="C33" s="7">
        <v>3</v>
      </c>
      <c r="D33" s="7">
        <v>1</v>
      </c>
      <c r="E33" s="7">
        <v>0</v>
      </c>
      <c r="F33" s="20">
        <v>4729</v>
      </c>
      <c r="G33" s="20">
        <v>670</v>
      </c>
      <c r="H33" s="20">
        <v>2258</v>
      </c>
      <c r="I33" s="20">
        <v>309</v>
      </c>
      <c r="J33" s="20">
        <v>2471</v>
      </c>
      <c r="K33" s="20">
        <v>361</v>
      </c>
      <c r="L33" s="20">
        <v>4135</v>
      </c>
      <c r="M33" s="20">
        <v>2550</v>
      </c>
      <c r="N33" s="20">
        <v>316</v>
      </c>
      <c r="O33" s="20">
        <v>2000</v>
      </c>
      <c r="P33" s="20">
        <v>1372</v>
      </c>
      <c r="Q33" s="20">
        <v>174</v>
      </c>
      <c r="R33" s="20">
        <f t="shared" si="15"/>
        <v>2135</v>
      </c>
      <c r="S33" s="20">
        <f t="shared" si="16"/>
        <v>1178</v>
      </c>
      <c r="T33" s="20">
        <f t="shared" si="17"/>
        <v>142</v>
      </c>
      <c r="U33" s="9">
        <f t="shared" si="3"/>
        <v>13.684676705048716</v>
      </c>
      <c r="V33" s="9">
        <f t="shared" si="4"/>
        <v>14.609469850263052</v>
      </c>
      <c r="W33" s="9">
        <f t="shared" si="5"/>
        <v>0.9247931452143359</v>
      </c>
      <c r="X33" s="9">
        <f t="shared" si="6"/>
        <v>68.60000000000001</v>
      </c>
      <c r="Y33" s="9">
        <f t="shared" si="7"/>
        <v>55.175644028103044</v>
      </c>
      <c r="Z33" s="9">
        <f t="shared" si="8"/>
        <v>-13.424355971896965</v>
      </c>
    </row>
    <row r="34" spans="1:26" ht="12.75">
      <c r="A34" s="7" t="s">
        <v>67</v>
      </c>
      <c r="B34" s="8" t="s">
        <v>68</v>
      </c>
      <c r="C34" s="7">
        <v>3</v>
      </c>
      <c r="D34" s="7">
        <v>1</v>
      </c>
      <c r="E34" s="7">
        <v>0</v>
      </c>
      <c r="F34" s="20">
        <v>537</v>
      </c>
      <c r="G34" s="20">
        <v>91</v>
      </c>
      <c r="H34" s="20">
        <v>252</v>
      </c>
      <c r="I34" s="20">
        <v>41</v>
      </c>
      <c r="J34" s="20">
        <v>285</v>
      </c>
      <c r="K34" s="20">
        <v>50</v>
      </c>
      <c r="L34" s="20">
        <v>418</v>
      </c>
      <c r="M34" s="20">
        <v>252</v>
      </c>
      <c r="N34" s="20">
        <v>35</v>
      </c>
      <c r="O34" s="20">
        <v>207</v>
      </c>
      <c r="P34" s="20">
        <v>146</v>
      </c>
      <c r="Q34" s="20">
        <v>17</v>
      </c>
      <c r="R34" s="20">
        <f t="shared" si="15"/>
        <v>211</v>
      </c>
      <c r="S34" s="20">
        <f t="shared" si="16"/>
        <v>106</v>
      </c>
      <c r="T34" s="20">
        <f t="shared" si="17"/>
        <v>18</v>
      </c>
      <c r="U34" s="9">
        <f t="shared" si="3"/>
        <v>16.26984126984127</v>
      </c>
      <c r="V34" s="9">
        <f t="shared" si="4"/>
        <v>17.543859649122805</v>
      </c>
      <c r="W34" s="9">
        <f t="shared" si="5"/>
        <v>1.2740183792815358</v>
      </c>
      <c r="X34" s="9">
        <f t="shared" si="6"/>
        <v>70.53140096618358</v>
      </c>
      <c r="Y34" s="9">
        <f t="shared" si="7"/>
        <v>50.23696682464455</v>
      </c>
      <c r="Z34" s="9">
        <f t="shared" si="8"/>
        <v>-20.294434141539035</v>
      </c>
    </row>
    <row r="35" spans="1:26" ht="12.75">
      <c r="A35" s="7" t="s">
        <v>69</v>
      </c>
      <c r="B35" s="8" t="s">
        <v>70</v>
      </c>
      <c r="C35" s="7">
        <v>4</v>
      </c>
      <c r="D35" s="7">
        <v>1</v>
      </c>
      <c r="E35" s="7">
        <v>1</v>
      </c>
      <c r="F35" s="20">
        <v>13106</v>
      </c>
      <c r="G35" s="20">
        <v>2368</v>
      </c>
      <c r="H35" s="20">
        <v>5910</v>
      </c>
      <c r="I35" s="20">
        <v>1032</v>
      </c>
      <c r="J35" s="20">
        <v>7196</v>
      </c>
      <c r="K35" s="20">
        <v>1336</v>
      </c>
      <c r="L35" s="20">
        <v>9555</v>
      </c>
      <c r="M35" s="20">
        <v>6158</v>
      </c>
      <c r="N35" s="20">
        <v>591</v>
      </c>
      <c r="O35" s="20">
        <v>4558</v>
      </c>
      <c r="P35" s="20">
        <v>3233</v>
      </c>
      <c r="Q35" s="20">
        <v>273</v>
      </c>
      <c r="R35" s="20">
        <f t="shared" si="15"/>
        <v>4997</v>
      </c>
      <c r="S35" s="20">
        <f t="shared" si="16"/>
        <v>2925</v>
      </c>
      <c r="T35" s="20">
        <f t="shared" si="17"/>
        <v>318</v>
      </c>
      <c r="U35" s="9">
        <f t="shared" si="3"/>
        <v>17.461928934010153</v>
      </c>
      <c r="V35" s="9">
        <f t="shared" si="4"/>
        <v>18.565869927737634</v>
      </c>
      <c r="W35" s="9">
        <f t="shared" si="5"/>
        <v>1.1039409937274804</v>
      </c>
      <c r="X35" s="9">
        <f t="shared" si="6"/>
        <v>70.93023255813954</v>
      </c>
      <c r="Y35" s="9">
        <f t="shared" si="7"/>
        <v>58.535121072643584</v>
      </c>
      <c r="Z35" s="9">
        <f t="shared" si="8"/>
        <v>-12.395111485495953</v>
      </c>
    </row>
    <row r="36" spans="1:26" ht="12.75">
      <c r="A36" s="7" t="s">
        <v>71</v>
      </c>
      <c r="B36" s="8" t="s">
        <v>72</v>
      </c>
      <c r="C36" s="7">
        <v>4</v>
      </c>
      <c r="D36" s="7">
        <v>1</v>
      </c>
      <c r="E36" s="7">
        <v>1</v>
      </c>
      <c r="F36" s="20">
        <v>18017</v>
      </c>
      <c r="G36" s="20">
        <v>3311</v>
      </c>
      <c r="H36" s="20">
        <v>8206</v>
      </c>
      <c r="I36" s="20">
        <v>1484</v>
      </c>
      <c r="J36" s="20">
        <v>9811</v>
      </c>
      <c r="K36" s="20">
        <v>1827</v>
      </c>
      <c r="L36" s="20">
        <v>13544</v>
      </c>
      <c r="M36" s="20">
        <v>8390</v>
      </c>
      <c r="N36" s="20">
        <v>989</v>
      </c>
      <c r="O36" s="20">
        <v>6348</v>
      </c>
      <c r="P36" s="20">
        <v>4378</v>
      </c>
      <c r="Q36" s="20">
        <v>493</v>
      </c>
      <c r="R36" s="20">
        <f t="shared" si="15"/>
        <v>7196</v>
      </c>
      <c r="S36" s="20">
        <f t="shared" si="16"/>
        <v>4012</v>
      </c>
      <c r="T36" s="20">
        <f t="shared" si="17"/>
        <v>496</v>
      </c>
      <c r="U36" s="9">
        <f t="shared" si="3"/>
        <v>18.084328540092613</v>
      </c>
      <c r="V36" s="9">
        <f t="shared" si="4"/>
        <v>18.621954948527165</v>
      </c>
      <c r="W36" s="9">
        <f t="shared" si="5"/>
        <v>0.5376264084345515</v>
      </c>
      <c r="X36" s="9">
        <f t="shared" si="6"/>
        <v>68.9666036546944</v>
      </c>
      <c r="Y36" s="9">
        <f t="shared" si="7"/>
        <v>55.75319622012229</v>
      </c>
      <c r="Z36" s="9">
        <f t="shared" si="8"/>
        <v>-13.213407434572105</v>
      </c>
    </row>
    <row r="37" spans="1:26" ht="12.75">
      <c r="A37" s="7" t="s">
        <v>73</v>
      </c>
      <c r="B37" s="8" t="s">
        <v>74</v>
      </c>
      <c r="C37" s="7">
        <v>4</v>
      </c>
      <c r="D37" s="7">
        <v>1</v>
      </c>
      <c r="E37" s="7">
        <v>1</v>
      </c>
      <c r="F37" s="20">
        <v>16767</v>
      </c>
      <c r="G37" s="20">
        <v>2519</v>
      </c>
      <c r="H37" s="20">
        <v>7719</v>
      </c>
      <c r="I37" s="20">
        <v>1148</v>
      </c>
      <c r="J37" s="20">
        <v>9048</v>
      </c>
      <c r="K37" s="20">
        <v>1371</v>
      </c>
      <c r="L37" s="20">
        <v>12660</v>
      </c>
      <c r="M37" s="20">
        <v>7779</v>
      </c>
      <c r="N37" s="20">
        <v>1050</v>
      </c>
      <c r="O37" s="20">
        <v>6145</v>
      </c>
      <c r="P37" s="20">
        <v>4152</v>
      </c>
      <c r="Q37" s="20">
        <v>552</v>
      </c>
      <c r="R37" s="20">
        <f t="shared" si="15"/>
        <v>6515</v>
      </c>
      <c r="S37" s="20">
        <f t="shared" si="16"/>
        <v>3627</v>
      </c>
      <c r="T37" s="20">
        <f t="shared" si="17"/>
        <v>498</v>
      </c>
      <c r="U37" s="9">
        <f t="shared" si="3"/>
        <v>14.87239279699443</v>
      </c>
      <c r="V37" s="9">
        <f t="shared" si="4"/>
        <v>15.152519893899205</v>
      </c>
      <c r="W37" s="9">
        <f t="shared" si="5"/>
        <v>0.280127096904776</v>
      </c>
      <c r="X37" s="9">
        <f t="shared" si="6"/>
        <v>67.56712774613507</v>
      </c>
      <c r="Y37" s="9">
        <f t="shared" si="7"/>
        <v>55.67152724481965</v>
      </c>
      <c r="Z37" s="9">
        <f t="shared" si="8"/>
        <v>-11.895600501315421</v>
      </c>
    </row>
    <row r="38" spans="1:26" ht="12.75">
      <c r="A38" s="7" t="s">
        <v>75</v>
      </c>
      <c r="B38" s="8" t="s">
        <v>76</v>
      </c>
      <c r="C38" s="7">
        <v>4</v>
      </c>
      <c r="D38" s="7">
        <v>1</v>
      </c>
      <c r="E38" s="7">
        <v>1</v>
      </c>
      <c r="F38" s="20">
        <v>19411</v>
      </c>
      <c r="G38" s="20">
        <v>3164</v>
      </c>
      <c r="H38" s="20">
        <v>9153</v>
      </c>
      <c r="I38" s="20">
        <v>1432</v>
      </c>
      <c r="J38" s="20">
        <v>10258</v>
      </c>
      <c r="K38" s="20">
        <v>1732</v>
      </c>
      <c r="L38" s="20">
        <v>15927</v>
      </c>
      <c r="M38" s="20">
        <v>9358</v>
      </c>
      <c r="N38" s="20">
        <v>1141</v>
      </c>
      <c r="O38" s="20">
        <v>7572</v>
      </c>
      <c r="P38" s="20">
        <v>4930</v>
      </c>
      <c r="Q38" s="20">
        <v>579</v>
      </c>
      <c r="R38" s="20">
        <f t="shared" si="15"/>
        <v>8355</v>
      </c>
      <c r="S38" s="20">
        <f t="shared" si="16"/>
        <v>4428</v>
      </c>
      <c r="T38" s="20">
        <f t="shared" si="17"/>
        <v>562</v>
      </c>
      <c r="U38" s="9">
        <f t="shared" si="3"/>
        <v>15.64514366874249</v>
      </c>
      <c r="V38" s="9">
        <f t="shared" si="4"/>
        <v>16.8843829206473</v>
      </c>
      <c r="W38" s="9">
        <f t="shared" si="5"/>
        <v>1.2392392519048112</v>
      </c>
      <c r="X38" s="9">
        <f t="shared" si="6"/>
        <v>65.10829371368199</v>
      </c>
      <c r="Y38" s="9">
        <f t="shared" si="7"/>
        <v>52.99820466786356</v>
      </c>
      <c r="Z38" s="9">
        <f t="shared" si="8"/>
        <v>-12.110089045818427</v>
      </c>
    </row>
    <row r="39" spans="1:26" ht="12.75">
      <c r="A39" s="7" t="s">
        <v>77</v>
      </c>
      <c r="B39" s="8" t="s">
        <v>78</v>
      </c>
      <c r="C39" s="7">
        <v>4</v>
      </c>
      <c r="D39" s="7">
        <v>1</v>
      </c>
      <c r="E39" s="7">
        <v>1</v>
      </c>
      <c r="F39" s="20">
        <v>20453</v>
      </c>
      <c r="G39" s="20">
        <v>2435</v>
      </c>
      <c r="H39" s="20">
        <v>9662</v>
      </c>
      <c r="I39" s="20">
        <v>1138</v>
      </c>
      <c r="J39" s="20">
        <v>10791</v>
      </c>
      <c r="K39" s="20">
        <v>1297</v>
      </c>
      <c r="L39" s="20">
        <v>17346</v>
      </c>
      <c r="M39" s="20">
        <v>10079</v>
      </c>
      <c r="N39" s="20">
        <v>1559</v>
      </c>
      <c r="O39" s="20">
        <v>8528</v>
      </c>
      <c r="P39" s="20">
        <v>5547</v>
      </c>
      <c r="Q39" s="20">
        <v>799</v>
      </c>
      <c r="R39" s="20">
        <f t="shared" si="15"/>
        <v>8818</v>
      </c>
      <c r="S39" s="20">
        <f t="shared" si="16"/>
        <v>4532</v>
      </c>
      <c r="T39" s="20">
        <f t="shared" si="17"/>
        <v>760</v>
      </c>
      <c r="U39" s="9">
        <f t="shared" si="3"/>
        <v>11.778099772303872</v>
      </c>
      <c r="V39" s="9">
        <f t="shared" si="4"/>
        <v>12.019275322027616</v>
      </c>
      <c r="W39" s="9">
        <f t="shared" si="5"/>
        <v>0.241175549723744</v>
      </c>
      <c r="X39" s="9">
        <f t="shared" si="6"/>
        <v>65.04455909943715</v>
      </c>
      <c r="Y39" s="9">
        <f t="shared" si="7"/>
        <v>51.3948741211159</v>
      </c>
      <c r="Z39" s="9">
        <f t="shared" si="8"/>
        <v>-13.649684978321254</v>
      </c>
    </row>
    <row r="40" spans="1:26" ht="12.75">
      <c r="A40" s="7" t="s">
        <v>79</v>
      </c>
      <c r="B40" s="8" t="s">
        <v>80</v>
      </c>
      <c r="C40" s="7">
        <v>4</v>
      </c>
      <c r="D40" s="7">
        <v>1</v>
      </c>
      <c r="E40" s="7">
        <v>1</v>
      </c>
      <c r="F40" s="20">
        <v>1747</v>
      </c>
      <c r="G40" s="20">
        <v>104</v>
      </c>
      <c r="H40" s="20">
        <v>850</v>
      </c>
      <c r="I40" s="20">
        <v>40</v>
      </c>
      <c r="J40" s="20">
        <v>897</v>
      </c>
      <c r="K40" s="20">
        <v>64</v>
      </c>
      <c r="L40" s="20">
        <v>1473</v>
      </c>
      <c r="M40" s="20">
        <v>810</v>
      </c>
      <c r="N40" s="20">
        <v>166</v>
      </c>
      <c r="O40" s="20">
        <v>730</v>
      </c>
      <c r="P40" s="20">
        <v>470</v>
      </c>
      <c r="Q40" s="20">
        <v>87</v>
      </c>
      <c r="R40" s="20">
        <f t="shared" si="15"/>
        <v>743</v>
      </c>
      <c r="S40" s="20">
        <f t="shared" si="16"/>
        <v>340</v>
      </c>
      <c r="T40" s="20">
        <f t="shared" si="17"/>
        <v>79</v>
      </c>
      <c r="U40" s="9">
        <f t="shared" si="3"/>
        <v>4.705882352941177</v>
      </c>
      <c r="V40" s="9">
        <f t="shared" si="4"/>
        <v>7.1348940914158305</v>
      </c>
      <c r="W40" s="9">
        <f t="shared" si="5"/>
        <v>2.429011738474654</v>
      </c>
      <c r="X40" s="9">
        <f t="shared" si="6"/>
        <v>64.38356164383562</v>
      </c>
      <c r="Y40" s="9">
        <f t="shared" si="7"/>
        <v>45.76043068640646</v>
      </c>
      <c r="Z40" s="9">
        <f t="shared" si="8"/>
        <v>-18.62313095742916</v>
      </c>
    </row>
    <row r="41" spans="1:26" ht="12.75">
      <c r="A41" s="7" t="s">
        <v>81</v>
      </c>
      <c r="B41" s="8" t="s">
        <v>82</v>
      </c>
      <c r="C41" s="7">
        <v>4</v>
      </c>
      <c r="D41" s="7">
        <v>1</v>
      </c>
      <c r="E41" s="7">
        <v>1</v>
      </c>
      <c r="F41" s="20">
        <v>11580</v>
      </c>
      <c r="G41" s="20">
        <v>2564</v>
      </c>
      <c r="H41" s="20">
        <v>5225</v>
      </c>
      <c r="I41" s="20">
        <v>1119</v>
      </c>
      <c r="J41" s="20">
        <v>6355</v>
      </c>
      <c r="K41" s="20">
        <v>1445</v>
      </c>
      <c r="L41" s="20">
        <v>8224</v>
      </c>
      <c r="M41" s="20">
        <v>5336</v>
      </c>
      <c r="N41" s="20">
        <v>525</v>
      </c>
      <c r="O41" s="20">
        <v>3883</v>
      </c>
      <c r="P41" s="20">
        <v>2813</v>
      </c>
      <c r="Q41" s="20">
        <v>243</v>
      </c>
      <c r="R41" s="20">
        <f aca="true" t="shared" si="18" ref="R41:R104">L41-O41</f>
        <v>4341</v>
      </c>
      <c r="S41" s="20">
        <f aca="true" t="shared" si="19" ref="S41:S104">M41-P41</f>
        <v>2523</v>
      </c>
      <c r="T41" s="20">
        <f aca="true" t="shared" si="20" ref="T41:T104">N41-Q41</f>
        <v>282</v>
      </c>
      <c r="U41" s="9">
        <f t="shared" si="3"/>
        <v>21.416267942583733</v>
      </c>
      <c r="V41" s="9">
        <f t="shared" si="4"/>
        <v>22.738001573564123</v>
      </c>
      <c r="W41" s="9">
        <f t="shared" si="5"/>
        <v>1.3217336309803898</v>
      </c>
      <c r="X41" s="9">
        <f t="shared" si="6"/>
        <v>72.44398660829255</v>
      </c>
      <c r="Y41" s="9">
        <f t="shared" si="7"/>
        <v>58.120248790601245</v>
      </c>
      <c r="Z41" s="9">
        <f t="shared" si="8"/>
        <v>-14.323737817691303</v>
      </c>
    </row>
    <row r="42" spans="1:26" ht="12.75">
      <c r="A42" s="7" t="s">
        <v>83</v>
      </c>
      <c r="B42" s="8" t="s">
        <v>84</v>
      </c>
      <c r="C42" s="7">
        <v>4</v>
      </c>
      <c r="D42" s="7">
        <v>1</v>
      </c>
      <c r="E42" s="7">
        <v>1</v>
      </c>
      <c r="F42" s="20">
        <v>21906</v>
      </c>
      <c r="G42" s="20">
        <v>5173</v>
      </c>
      <c r="H42" s="20">
        <v>10156</v>
      </c>
      <c r="I42" s="20">
        <v>2461</v>
      </c>
      <c r="J42" s="20">
        <v>11750</v>
      </c>
      <c r="K42" s="20">
        <v>2712</v>
      </c>
      <c r="L42" s="20">
        <v>17536</v>
      </c>
      <c r="M42" s="20">
        <v>10807</v>
      </c>
      <c r="N42" s="20">
        <v>1203</v>
      </c>
      <c r="O42" s="20">
        <v>8285</v>
      </c>
      <c r="P42" s="20">
        <v>5683</v>
      </c>
      <c r="Q42" s="20">
        <v>599</v>
      </c>
      <c r="R42" s="20">
        <f t="shared" si="18"/>
        <v>9251</v>
      </c>
      <c r="S42" s="20">
        <f t="shared" si="19"/>
        <v>5124</v>
      </c>
      <c r="T42" s="20">
        <f t="shared" si="20"/>
        <v>604</v>
      </c>
      <c r="U42" s="9">
        <f t="shared" si="3"/>
        <v>24.23198109491926</v>
      </c>
      <c r="V42" s="9">
        <f t="shared" si="4"/>
        <v>23.080851063829787</v>
      </c>
      <c r="W42" s="9">
        <f t="shared" si="5"/>
        <v>-1.1511300310894725</v>
      </c>
      <c r="X42" s="9">
        <f t="shared" si="6"/>
        <v>68.59384429692214</v>
      </c>
      <c r="Y42" s="9">
        <f t="shared" si="7"/>
        <v>55.388606637120304</v>
      </c>
      <c r="Z42" s="9">
        <f t="shared" si="8"/>
        <v>-13.205237659801838</v>
      </c>
    </row>
    <row r="43" spans="1:26" ht="12.75">
      <c r="A43" s="7" t="s">
        <v>85</v>
      </c>
      <c r="B43" s="8" t="s">
        <v>86</v>
      </c>
      <c r="C43" s="7">
        <v>4</v>
      </c>
      <c r="D43" s="7">
        <v>1</v>
      </c>
      <c r="E43" s="7">
        <v>0</v>
      </c>
      <c r="F43" s="20">
        <v>7044</v>
      </c>
      <c r="G43" s="20">
        <v>1328</v>
      </c>
      <c r="H43" s="20">
        <v>3437</v>
      </c>
      <c r="I43" s="20">
        <v>579</v>
      </c>
      <c r="J43" s="20">
        <v>3607</v>
      </c>
      <c r="K43" s="20">
        <v>749</v>
      </c>
      <c r="L43" s="20">
        <v>6701</v>
      </c>
      <c r="M43" s="20">
        <v>4759</v>
      </c>
      <c r="N43" s="20">
        <v>339</v>
      </c>
      <c r="O43" s="20">
        <v>3282</v>
      </c>
      <c r="P43" s="20">
        <v>2612</v>
      </c>
      <c r="Q43" s="20">
        <v>134</v>
      </c>
      <c r="R43" s="20">
        <f t="shared" si="18"/>
        <v>3419</v>
      </c>
      <c r="S43" s="20">
        <f t="shared" si="19"/>
        <v>2147</v>
      </c>
      <c r="T43" s="20">
        <f t="shared" si="20"/>
        <v>205</v>
      </c>
      <c r="U43" s="9">
        <f t="shared" si="3"/>
        <v>16.846086703520513</v>
      </c>
      <c r="V43" s="9">
        <f t="shared" si="4"/>
        <v>20.765178818963125</v>
      </c>
      <c r="W43" s="9">
        <f t="shared" si="5"/>
        <v>3.919092115442613</v>
      </c>
      <c r="X43" s="9">
        <f t="shared" si="6"/>
        <v>79.58561852528946</v>
      </c>
      <c r="Y43" s="9">
        <f t="shared" si="7"/>
        <v>62.79613922199474</v>
      </c>
      <c r="Z43" s="9">
        <f t="shared" si="8"/>
        <v>-16.78947930329472</v>
      </c>
    </row>
    <row r="44" spans="1:26" ht="12.75">
      <c r="A44" s="7" t="s">
        <v>87</v>
      </c>
      <c r="B44" s="8" t="s">
        <v>88</v>
      </c>
      <c r="C44" s="7">
        <v>4</v>
      </c>
      <c r="D44" s="7">
        <v>1</v>
      </c>
      <c r="E44" s="7">
        <v>0</v>
      </c>
      <c r="F44" s="20">
        <v>8701</v>
      </c>
      <c r="G44" s="20">
        <v>915</v>
      </c>
      <c r="H44" s="20">
        <v>4267</v>
      </c>
      <c r="I44" s="20">
        <v>394</v>
      </c>
      <c r="J44" s="20">
        <v>4434</v>
      </c>
      <c r="K44" s="20">
        <v>521</v>
      </c>
      <c r="L44" s="20">
        <v>7606</v>
      </c>
      <c r="M44" s="20">
        <v>4805</v>
      </c>
      <c r="N44" s="20">
        <v>618</v>
      </c>
      <c r="O44" s="20">
        <v>3813</v>
      </c>
      <c r="P44" s="20">
        <v>2735</v>
      </c>
      <c r="Q44" s="20">
        <v>308</v>
      </c>
      <c r="R44" s="20">
        <f t="shared" si="18"/>
        <v>3793</v>
      </c>
      <c r="S44" s="20">
        <f t="shared" si="19"/>
        <v>2070</v>
      </c>
      <c r="T44" s="20">
        <f t="shared" si="20"/>
        <v>310</v>
      </c>
      <c r="U44" s="9">
        <f t="shared" si="3"/>
        <v>9.233653620810873</v>
      </c>
      <c r="V44" s="9">
        <f t="shared" si="4"/>
        <v>11.750112764997745</v>
      </c>
      <c r="W44" s="9">
        <f t="shared" si="5"/>
        <v>2.5164591441868716</v>
      </c>
      <c r="X44" s="9">
        <f t="shared" si="6"/>
        <v>71.72829792814058</v>
      </c>
      <c r="Y44" s="9">
        <f t="shared" si="7"/>
        <v>54.57421566042711</v>
      </c>
      <c r="Z44" s="9">
        <f t="shared" si="8"/>
        <v>-17.15408226771347</v>
      </c>
    </row>
    <row r="45" spans="1:26" ht="12.75">
      <c r="A45" s="7" t="s">
        <v>89</v>
      </c>
      <c r="B45" s="8" t="s">
        <v>90</v>
      </c>
      <c r="C45" s="7">
        <v>5</v>
      </c>
      <c r="D45" s="7">
        <v>1</v>
      </c>
      <c r="E45" s="7">
        <v>1</v>
      </c>
      <c r="F45" s="20">
        <v>36687</v>
      </c>
      <c r="G45" s="20">
        <v>6892</v>
      </c>
      <c r="H45" s="20">
        <v>16781</v>
      </c>
      <c r="I45" s="20">
        <v>3106</v>
      </c>
      <c r="J45" s="20">
        <v>19906</v>
      </c>
      <c r="K45" s="20">
        <v>3786</v>
      </c>
      <c r="L45" s="20">
        <v>27802</v>
      </c>
      <c r="M45" s="20">
        <v>18045</v>
      </c>
      <c r="N45" s="20">
        <v>1868</v>
      </c>
      <c r="O45" s="20">
        <v>13667</v>
      </c>
      <c r="P45" s="20">
        <v>9777</v>
      </c>
      <c r="Q45" s="20">
        <v>939</v>
      </c>
      <c r="R45" s="20">
        <f t="shared" si="18"/>
        <v>14135</v>
      </c>
      <c r="S45" s="20">
        <f t="shared" si="19"/>
        <v>8268</v>
      </c>
      <c r="T45" s="20">
        <f t="shared" si="20"/>
        <v>929</v>
      </c>
      <c r="U45" s="9">
        <f t="shared" si="3"/>
        <v>18.50902806745724</v>
      </c>
      <c r="V45" s="9">
        <f t="shared" si="4"/>
        <v>19.019391138350247</v>
      </c>
      <c r="W45" s="9">
        <f t="shared" si="5"/>
        <v>0.5103630708930069</v>
      </c>
      <c r="X45" s="9">
        <f t="shared" si="6"/>
        <v>71.53727957854686</v>
      </c>
      <c r="Y45" s="9">
        <f t="shared" si="7"/>
        <v>58.493102228510786</v>
      </c>
      <c r="Z45" s="9">
        <f t="shared" si="8"/>
        <v>-13.044177350036072</v>
      </c>
    </row>
    <row r="46" spans="1:26" ht="12.75">
      <c r="A46" s="7" t="s">
        <v>91</v>
      </c>
      <c r="B46" s="8" t="s">
        <v>92</v>
      </c>
      <c r="C46" s="7">
        <v>5</v>
      </c>
      <c r="D46" s="7">
        <v>1</v>
      </c>
      <c r="E46" s="7">
        <v>1</v>
      </c>
      <c r="F46" s="20">
        <v>9079</v>
      </c>
      <c r="G46" s="20">
        <v>1467</v>
      </c>
      <c r="H46" s="20">
        <v>4273</v>
      </c>
      <c r="I46" s="20">
        <v>674</v>
      </c>
      <c r="J46" s="20">
        <v>4806</v>
      </c>
      <c r="K46" s="20">
        <v>793</v>
      </c>
      <c r="L46" s="20">
        <v>6757</v>
      </c>
      <c r="M46" s="20">
        <v>4019</v>
      </c>
      <c r="N46" s="20">
        <v>454</v>
      </c>
      <c r="O46" s="20">
        <v>3269</v>
      </c>
      <c r="P46" s="20">
        <v>2202</v>
      </c>
      <c r="Q46" s="20">
        <v>229</v>
      </c>
      <c r="R46" s="20">
        <f t="shared" si="18"/>
        <v>3488</v>
      </c>
      <c r="S46" s="20">
        <f t="shared" si="19"/>
        <v>1817</v>
      </c>
      <c r="T46" s="20">
        <f t="shared" si="20"/>
        <v>225</v>
      </c>
      <c r="U46" s="9">
        <f t="shared" si="3"/>
        <v>15.773461268429676</v>
      </c>
      <c r="V46" s="9">
        <f t="shared" si="4"/>
        <v>16.500208073241783</v>
      </c>
      <c r="W46" s="9">
        <f t="shared" si="5"/>
        <v>0.7267468048121071</v>
      </c>
      <c r="X46" s="9">
        <f t="shared" si="6"/>
        <v>67.36004894463139</v>
      </c>
      <c r="Y46" s="9">
        <f t="shared" si="7"/>
        <v>52.09288990825688</v>
      </c>
      <c r="Z46" s="9">
        <f t="shared" si="8"/>
        <v>-15.267159036374508</v>
      </c>
    </row>
    <row r="47" spans="1:26" ht="12.75">
      <c r="A47" s="7" t="s">
        <v>93</v>
      </c>
      <c r="B47" s="8" t="s">
        <v>94</v>
      </c>
      <c r="C47" s="7">
        <v>5</v>
      </c>
      <c r="D47" s="7">
        <v>1</v>
      </c>
      <c r="E47" s="7">
        <v>1</v>
      </c>
      <c r="F47" s="20">
        <v>15376</v>
      </c>
      <c r="G47" s="20">
        <v>2435</v>
      </c>
      <c r="H47" s="20">
        <v>7290</v>
      </c>
      <c r="I47" s="20">
        <v>1100</v>
      </c>
      <c r="J47" s="20">
        <v>8086</v>
      </c>
      <c r="K47" s="20">
        <v>1335</v>
      </c>
      <c r="L47" s="20">
        <v>12341</v>
      </c>
      <c r="M47" s="20">
        <v>7809</v>
      </c>
      <c r="N47" s="20">
        <v>925</v>
      </c>
      <c r="O47" s="20">
        <v>6195</v>
      </c>
      <c r="P47" s="20">
        <v>4410</v>
      </c>
      <c r="Q47" s="20">
        <v>495</v>
      </c>
      <c r="R47" s="20">
        <f t="shared" si="18"/>
        <v>6146</v>
      </c>
      <c r="S47" s="20">
        <f t="shared" si="19"/>
        <v>3399</v>
      </c>
      <c r="T47" s="20">
        <f t="shared" si="20"/>
        <v>430</v>
      </c>
      <c r="U47" s="9">
        <f t="shared" si="3"/>
        <v>15.089163237311384</v>
      </c>
      <c r="V47" s="9">
        <f t="shared" si="4"/>
        <v>16.510017313875835</v>
      </c>
      <c r="W47" s="9">
        <f t="shared" si="5"/>
        <v>1.420854076564451</v>
      </c>
      <c r="X47" s="9">
        <f t="shared" si="6"/>
        <v>71.1864406779661</v>
      </c>
      <c r="Y47" s="9">
        <f t="shared" si="7"/>
        <v>55.304262935242434</v>
      </c>
      <c r="Z47" s="9">
        <f t="shared" si="8"/>
        <v>-15.88217774272367</v>
      </c>
    </row>
    <row r="48" spans="1:26" ht="12.75">
      <c r="A48" s="7" t="s">
        <v>95</v>
      </c>
      <c r="B48" s="8" t="s">
        <v>96</v>
      </c>
      <c r="C48" s="7">
        <v>5</v>
      </c>
      <c r="D48" s="7">
        <v>1</v>
      </c>
      <c r="E48" s="7">
        <v>1</v>
      </c>
      <c r="F48" s="20">
        <v>34061</v>
      </c>
      <c r="G48" s="20">
        <v>4912</v>
      </c>
      <c r="H48" s="20">
        <v>15410</v>
      </c>
      <c r="I48" s="20">
        <v>2198</v>
      </c>
      <c r="J48" s="20">
        <v>18651</v>
      </c>
      <c r="K48" s="20">
        <v>2714</v>
      </c>
      <c r="L48" s="20">
        <v>24635</v>
      </c>
      <c r="M48" s="20">
        <v>15554</v>
      </c>
      <c r="N48" s="20">
        <v>1635</v>
      </c>
      <c r="O48" s="20">
        <v>11881</v>
      </c>
      <c r="P48" s="20">
        <v>8355</v>
      </c>
      <c r="Q48" s="20">
        <v>792</v>
      </c>
      <c r="R48" s="20">
        <f t="shared" si="18"/>
        <v>12754</v>
      </c>
      <c r="S48" s="20">
        <f t="shared" si="19"/>
        <v>7199</v>
      </c>
      <c r="T48" s="20">
        <f t="shared" si="20"/>
        <v>843</v>
      </c>
      <c r="U48" s="9">
        <f t="shared" si="3"/>
        <v>14.263465282284232</v>
      </c>
      <c r="V48" s="9">
        <f t="shared" si="4"/>
        <v>14.551498579164656</v>
      </c>
      <c r="W48" s="9">
        <f t="shared" si="5"/>
        <v>0.28803329688042467</v>
      </c>
      <c r="X48" s="9">
        <f t="shared" si="6"/>
        <v>70.32236343742109</v>
      </c>
      <c r="Y48" s="9">
        <f t="shared" si="7"/>
        <v>56.445036851183936</v>
      </c>
      <c r="Z48" s="9">
        <f t="shared" si="8"/>
        <v>-13.877326586237153</v>
      </c>
    </row>
    <row r="49" spans="1:26" ht="12.75">
      <c r="A49" s="7" t="s">
        <v>97</v>
      </c>
      <c r="B49" s="8" t="s">
        <v>98</v>
      </c>
      <c r="C49" s="7">
        <v>5</v>
      </c>
      <c r="D49" s="7">
        <v>1</v>
      </c>
      <c r="E49" s="7">
        <v>1</v>
      </c>
      <c r="F49" s="20">
        <v>42178</v>
      </c>
      <c r="G49" s="20">
        <v>5961</v>
      </c>
      <c r="H49" s="20">
        <v>19301</v>
      </c>
      <c r="I49" s="20">
        <v>2640</v>
      </c>
      <c r="J49" s="20">
        <v>22877</v>
      </c>
      <c r="K49" s="20">
        <v>3321</v>
      </c>
      <c r="L49" s="20">
        <v>32888</v>
      </c>
      <c r="M49" s="20">
        <v>20465</v>
      </c>
      <c r="N49" s="20">
        <v>2423</v>
      </c>
      <c r="O49" s="20">
        <v>16048</v>
      </c>
      <c r="P49" s="20">
        <v>11327</v>
      </c>
      <c r="Q49" s="20">
        <v>1232</v>
      </c>
      <c r="R49" s="20">
        <f t="shared" si="18"/>
        <v>16840</v>
      </c>
      <c r="S49" s="20">
        <f t="shared" si="19"/>
        <v>9138</v>
      </c>
      <c r="T49" s="20">
        <f t="shared" si="20"/>
        <v>1191</v>
      </c>
      <c r="U49" s="9">
        <f t="shared" si="3"/>
        <v>13.678047769545621</v>
      </c>
      <c r="V49" s="9">
        <f t="shared" si="4"/>
        <v>14.516763561655813</v>
      </c>
      <c r="W49" s="9">
        <f t="shared" si="5"/>
        <v>0.8387157921101913</v>
      </c>
      <c r="X49" s="9">
        <f t="shared" si="6"/>
        <v>70.5820039880359</v>
      </c>
      <c r="Y49" s="9">
        <f t="shared" si="7"/>
        <v>54.26365795724466</v>
      </c>
      <c r="Z49" s="9">
        <f t="shared" si="8"/>
        <v>-16.318346030791233</v>
      </c>
    </row>
    <row r="50" spans="1:26" ht="12.75">
      <c r="A50" s="7" t="s">
        <v>99</v>
      </c>
      <c r="B50" s="8" t="s">
        <v>100</v>
      </c>
      <c r="C50" s="7">
        <v>5</v>
      </c>
      <c r="D50" s="7">
        <v>1</v>
      </c>
      <c r="E50" s="7">
        <v>1</v>
      </c>
      <c r="F50" s="20">
        <v>21017</v>
      </c>
      <c r="G50" s="20">
        <v>2377</v>
      </c>
      <c r="H50" s="20">
        <v>9773</v>
      </c>
      <c r="I50" s="20">
        <v>1069</v>
      </c>
      <c r="J50" s="20">
        <v>11244</v>
      </c>
      <c r="K50" s="20">
        <v>1308</v>
      </c>
      <c r="L50" s="20">
        <v>17078</v>
      </c>
      <c r="M50" s="20">
        <v>10416</v>
      </c>
      <c r="N50" s="20">
        <v>1342</v>
      </c>
      <c r="O50" s="20">
        <v>8306</v>
      </c>
      <c r="P50" s="20">
        <v>5756</v>
      </c>
      <c r="Q50" s="20">
        <v>675</v>
      </c>
      <c r="R50" s="20">
        <f t="shared" si="18"/>
        <v>8772</v>
      </c>
      <c r="S50" s="20">
        <f t="shared" si="19"/>
        <v>4660</v>
      </c>
      <c r="T50" s="20">
        <f t="shared" si="20"/>
        <v>667</v>
      </c>
      <c r="U50" s="9">
        <f t="shared" si="3"/>
        <v>10.938299396295918</v>
      </c>
      <c r="V50" s="9">
        <f t="shared" si="4"/>
        <v>11.632870864461047</v>
      </c>
      <c r="W50" s="9">
        <f t="shared" si="5"/>
        <v>0.6945714681651296</v>
      </c>
      <c r="X50" s="9">
        <f t="shared" si="6"/>
        <v>69.2993017096075</v>
      </c>
      <c r="Y50" s="9">
        <f t="shared" si="7"/>
        <v>53.12357501139991</v>
      </c>
      <c r="Z50" s="9">
        <f t="shared" si="8"/>
        <v>-16.175726698207598</v>
      </c>
    </row>
    <row r="51" spans="1:26" ht="12.75">
      <c r="A51" s="7" t="s">
        <v>101</v>
      </c>
      <c r="B51" s="8" t="s">
        <v>102</v>
      </c>
      <c r="C51" s="7">
        <v>5</v>
      </c>
      <c r="D51" s="7">
        <v>1</v>
      </c>
      <c r="E51" s="7">
        <v>1</v>
      </c>
      <c r="F51" s="20">
        <v>9546</v>
      </c>
      <c r="G51" s="20">
        <v>1029</v>
      </c>
      <c r="H51" s="20">
        <v>4504</v>
      </c>
      <c r="I51" s="20">
        <v>494</v>
      </c>
      <c r="J51" s="20">
        <v>5042</v>
      </c>
      <c r="K51" s="20">
        <v>535</v>
      </c>
      <c r="L51" s="20">
        <v>7600</v>
      </c>
      <c r="M51" s="20">
        <v>4607</v>
      </c>
      <c r="N51" s="20">
        <v>535</v>
      </c>
      <c r="O51" s="20">
        <v>3746</v>
      </c>
      <c r="P51" s="20">
        <v>2550</v>
      </c>
      <c r="Q51" s="20">
        <v>274</v>
      </c>
      <c r="R51" s="20">
        <f t="shared" si="18"/>
        <v>3854</v>
      </c>
      <c r="S51" s="20">
        <f t="shared" si="19"/>
        <v>2057</v>
      </c>
      <c r="T51" s="20">
        <f t="shared" si="20"/>
        <v>261</v>
      </c>
      <c r="U51" s="9">
        <f t="shared" si="3"/>
        <v>10.968028419182948</v>
      </c>
      <c r="V51" s="9">
        <f t="shared" si="4"/>
        <v>10.610868702895676</v>
      </c>
      <c r="W51" s="9">
        <f t="shared" si="5"/>
        <v>-0.3571597162872724</v>
      </c>
      <c r="X51" s="9">
        <f t="shared" si="6"/>
        <v>68.07261078483717</v>
      </c>
      <c r="Y51" s="9">
        <f t="shared" si="7"/>
        <v>53.373118837571354</v>
      </c>
      <c r="Z51" s="9">
        <f t="shared" si="8"/>
        <v>-14.699491947265813</v>
      </c>
    </row>
    <row r="52" spans="1:26" ht="12.75">
      <c r="A52" s="7" t="s">
        <v>103</v>
      </c>
      <c r="B52" s="8" t="s">
        <v>104</v>
      </c>
      <c r="C52" s="7">
        <v>5</v>
      </c>
      <c r="D52" s="7">
        <v>1</v>
      </c>
      <c r="E52" s="7">
        <v>1</v>
      </c>
      <c r="F52" s="20">
        <v>7850</v>
      </c>
      <c r="G52" s="20">
        <v>825</v>
      </c>
      <c r="H52" s="20">
        <v>3758</v>
      </c>
      <c r="I52" s="20">
        <v>371</v>
      </c>
      <c r="J52" s="20">
        <v>4092</v>
      </c>
      <c r="K52" s="20">
        <v>454</v>
      </c>
      <c r="L52" s="20">
        <v>6728</v>
      </c>
      <c r="M52" s="20">
        <v>4072</v>
      </c>
      <c r="N52" s="20">
        <v>543</v>
      </c>
      <c r="O52" s="20">
        <v>3323</v>
      </c>
      <c r="P52" s="20">
        <v>2244</v>
      </c>
      <c r="Q52" s="20">
        <v>274</v>
      </c>
      <c r="R52" s="20">
        <f t="shared" si="18"/>
        <v>3405</v>
      </c>
      <c r="S52" s="20">
        <f t="shared" si="19"/>
        <v>1828</v>
      </c>
      <c r="T52" s="20">
        <f t="shared" si="20"/>
        <v>269</v>
      </c>
      <c r="U52" s="9">
        <f t="shared" si="3"/>
        <v>9.872272485364556</v>
      </c>
      <c r="V52" s="9">
        <f t="shared" si="4"/>
        <v>11.094819159335287</v>
      </c>
      <c r="W52" s="9">
        <f t="shared" si="5"/>
        <v>1.2225466739707311</v>
      </c>
      <c r="X52" s="9">
        <f t="shared" si="6"/>
        <v>67.52934095696659</v>
      </c>
      <c r="Y52" s="9">
        <f t="shared" si="7"/>
        <v>53.68575624082232</v>
      </c>
      <c r="Z52" s="9">
        <f t="shared" si="8"/>
        <v>-13.84358471614427</v>
      </c>
    </row>
    <row r="53" spans="1:26" ht="12.75">
      <c r="A53" s="7" t="s">
        <v>105</v>
      </c>
      <c r="B53" s="8" t="s">
        <v>106</v>
      </c>
      <c r="C53" s="7">
        <v>5</v>
      </c>
      <c r="D53" s="7">
        <v>1</v>
      </c>
      <c r="E53" s="7">
        <v>1</v>
      </c>
      <c r="F53" s="20">
        <v>9414</v>
      </c>
      <c r="G53" s="20">
        <v>1279</v>
      </c>
      <c r="H53" s="20">
        <v>4349</v>
      </c>
      <c r="I53" s="20">
        <v>552</v>
      </c>
      <c r="J53" s="20">
        <v>5065</v>
      </c>
      <c r="K53" s="20">
        <v>727</v>
      </c>
      <c r="L53" s="20">
        <v>7833</v>
      </c>
      <c r="M53" s="20">
        <v>4841</v>
      </c>
      <c r="N53" s="20">
        <v>535</v>
      </c>
      <c r="O53" s="20">
        <v>3714</v>
      </c>
      <c r="P53" s="20">
        <v>2542</v>
      </c>
      <c r="Q53" s="20">
        <v>255</v>
      </c>
      <c r="R53" s="20">
        <f t="shared" si="18"/>
        <v>4119</v>
      </c>
      <c r="S53" s="20">
        <f t="shared" si="19"/>
        <v>2299</v>
      </c>
      <c r="T53" s="20">
        <f t="shared" si="20"/>
        <v>280</v>
      </c>
      <c r="U53" s="9">
        <f t="shared" si="3"/>
        <v>12.69257300528857</v>
      </c>
      <c r="V53" s="9">
        <f t="shared" si="4"/>
        <v>14.353405725567622</v>
      </c>
      <c r="W53" s="9">
        <f t="shared" si="5"/>
        <v>1.6608327202790516</v>
      </c>
      <c r="X53" s="9">
        <f t="shared" si="6"/>
        <v>68.44372644049542</v>
      </c>
      <c r="Y53" s="9">
        <f t="shared" si="7"/>
        <v>55.8145180869143</v>
      </c>
      <c r="Z53" s="9">
        <f t="shared" si="8"/>
        <v>-12.629208353581127</v>
      </c>
    </row>
    <row r="54" spans="1:26" ht="12.75">
      <c r="A54" s="7" t="s">
        <v>107</v>
      </c>
      <c r="B54" s="8" t="s">
        <v>108</v>
      </c>
      <c r="C54" s="7">
        <v>5</v>
      </c>
      <c r="D54" s="7">
        <v>1</v>
      </c>
      <c r="E54" s="7">
        <v>1</v>
      </c>
      <c r="F54" s="20">
        <v>641</v>
      </c>
      <c r="G54" s="20">
        <v>72</v>
      </c>
      <c r="H54" s="20">
        <v>320</v>
      </c>
      <c r="I54" s="20">
        <v>37</v>
      </c>
      <c r="J54" s="20">
        <v>321</v>
      </c>
      <c r="K54" s="20">
        <v>35</v>
      </c>
      <c r="L54" s="20">
        <v>541</v>
      </c>
      <c r="M54" s="20">
        <v>342</v>
      </c>
      <c r="N54" s="20">
        <v>25</v>
      </c>
      <c r="O54" s="20">
        <v>274</v>
      </c>
      <c r="P54" s="20">
        <v>210</v>
      </c>
      <c r="Q54" s="20">
        <v>14</v>
      </c>
      <c r="R54" s="20">
        <f t="shared" si="18"/>
        <v>267</v>
      </c>
      <c r="S54" s="20">
        <f t="shared" si="19"/>
        <v>132</v>
      </c>
      <c r="T54" s="20">
        <f t="shared" si="20"/>
        <v>11</v>
      </c>
      <c r="U54" s="9">
        <f t="shared" si="3"/>
        <v>11.5625</v>
      </c>
      <c r="V54" s="9">
        <f t="shared" si="4"/>
        <v>10.903426791277258</v>
      </c>
      <c r="W54" s="9">
        <f t="shared" si="5"/>
        <v>-0.6590732087227416</v>
      </c>
      <c r="X54" s="9">
        <f t="shared" si="6"/>
        <v>76.64233576642336</v>
      </c>
      <c r="Y54" s="9">
        <f t="shared" si="7"/>
        <v>49.43820224719101</v>
      </c>
      <c r="Z54" s="9">
        <f t="shared" si="8"/>
        <v>-27.20413351923235</v>
      </c>
    </row>
    <row r="55" spans="1:26" ht="12.75">
      <c r="A55" s="7" t="s">
        <v>109</v>
      </c>
      <c r="B55" s="8" t="s">
        <v>110</v>
      </c>
      <c r="C55" s="7">
        <v>5</v>
      </c>
      <c r="D55" s="7">
        <v>1</v>
      </c>
      <c r="E55" s="7">
        <v>1</v>
      </c>
      <c r="F55" s="20">
        <v>905</v>
      </c>
      <c r="G55" s="20">
        <v>207</v>
      </c>
      <c r="H55" s="20">
        <v>473</v>
      </c>
      <c r="I55" s="20">
        <v>133</v>
      </c>
      <c r="J55" s="20">
        <v>432</v>
      </c>
      <c r="K55" s="20">
        <v>74</v>
      </c>
      <c r="L55" s="20">
        <v>809</v>
      </c>
      <c r="M55" s="20">
        <v>459</v>
      </c>
      <c r="N55" s="20">
        <v>60</v>
      </c>
      <c r="O55" s="20">
        <v>456</v>
      </c>
      <c r="P55" s="20">
        <v>285</v>
      </c>
      <c r="Q55" s="20">
        <v>28</v>
      </c>
      <c r="R55" s="20">
        <f t="shared" si="18"/>
        <v>353</v>
      </c>
      <c r="S55" s="20">
        <f t="shared" si="19"/>
        <v>174</v>
      </c>
      <c r="T55" s="20">
        <f t="shared" si="20"/>
        <v>32</v>
      </c>
      <c r="U55" s="9">
        <f t="shared" si="3"/>
        <v>28.118393234672308</v>
      </c>
      <c r="V55" s="9">
        <f t="shared" si="4"/>
        <v>17.12962962962963</v>
      </c>
      <c r="W55" s="9">
        <f t="shared" si="5"/>
        <v>-10.988763605042678</v>
      </c>
      <c r="X55" s="9">
        <f t="shared" si="6"/>
        <v>62.5</v>
      </c>
      <c r="Y55" s="9">
        <f t="shared" si="7"/>
        <v>49.29178470254957</v>
      </c>
      <c r="Z55" s="9">
        <f t="shared" si="8"/>
        <v>-13.20821529745043</v>
      </c>
    </row>
    <row r="56" spans="1:26" ht="12" customHeight="1">
      <c r="A56" s="7" t="s">
        <v>111</v>
      </c>
      <c r="B56" s="8" t="s">
        <v>112</v>
      </c>
      <c r="C56" s="7">
        <v>5</v>
      </c>
      <c r="D56" s="7">
        <v>1</v>
      </c>
      <c r="E56" s="7">
        <v>1</v>
      </c>
      <c r="F56" s="20">
        <v>1292</v>
      </c>
      <c r="G56" s="20">
        <v>233</v>
      </c>
      <c r="H56" s="20">
        <v>704</v>
      </c>
      <c r="I56" s="20">
        <v>107</v>
      </c>
      <c r="J56" s="20">
        <v>588</v>
      </c>
      <c r="K56" s="20">
        <v>126</v>
      </c>
      <c r="L56" s="20">
        <v>1251</v>
      </c>
      <c r="M56" s="20">
        <v>882</v>
      </c>
      <c r="N56" s="20">
        <v>104</v>
      </c>
      <c r="O56" s="20">
        <v>689</v>
      </c>
      <c r="P56" s="20">
        <v>525</v>
      </c>
      <c r="Q56" s="20">
        <v>48</v>
      </c>
      <c r="R56" s="20">
        <f t="shared" si="18"/>
        <v>562</v>
      </c>
      <c r="S56" s="20">
        <f t="shared" si="19"/>
        <v>357</v>
      </c>
      <c r="T56" s="20">
        <f t="shared" si="20"/>
        <v>56</v>
      </c>
      <c r="U56" s="9">
        <f t="shared" si="3"/>
        <v>15.198863636363635</v>
      </c>
      <c r="V56" s="9">
        <f t="shared" si="4"/>
        <v>21.428571428571427</v>
      </c>
      <c r="W56" s="9">
        <f t="shared" si="5"/>
        <v>6.229707792207792</v>
      </c>
      <c r="X56" s="9">
        <f t="shared" si="6"/>
        <v>76.19738751814224</v>
      </c>
      <c r="Y56" s="9">
        <f t="shared" si="7"/>
        <v>63.52313167259786</v>
      </c>
      <c r="Z56" s="9">
        <f t="shared" si="8"/>
        <v>-12.674255845544373</v>
      </c>
    </row>
    <row r="57" spans="1:26" ht="12.75">
      <c r="A57" s="7" t="s">
        <v>113</v>
      </c>
      <c r="B57" s="8" t="s">
        <v>114</v>
      </c>
      <c r="C57" s="7">
        <v>6</v>
      </c>
      <c r="D57" s="7">
        <v>1</v>
      </c>
      <c r="E57" s="7">
        <v>1</v>
      </c>
      <c r="F57" s="20">
        <v>17486</v>
      </c>
      <c r="G57" s="20">
        <v>1950</v>
      </c>
      <c r="H57" s="20">
        <v>10155</v>
      </c>
      <c r="I57" s="20">
        <v>1070</v>
      </c>
      <c r="J57" s="20">
        <v>7331</v>
      </c>
      <c r="K57" s="20">
        <v>880</v>
      </c>
      <c r="L57" s="20">
        <v>14119</v>
      </c>
      <c r="M57" s="20">
        <v>6955</v>
      </c>
      <c r="N57" s="20">
        <v>4043</v>
      </c>
      <c r="O57" s="20">
        <v>8955</v>
      </c>
      <c r="P57" s="20">
        <v>4326</v>
      </c>
      <c r="Q57" s="20">
        <v>3097</v>
      </c>
      <c r="R57" s="20">
        <f t="shared" si="18"/>
        <v>5164</v>
      </c>
      <c r="S57" s="20">
        <f t="shared" si="19"/>
        <v>2629</v>
      </c>
      <c r="T57" s="20">
        <f t="shared" si="20"/>
        <v>946</v>
      </c>
      <c r="U57" s="9">
        <f t="shared" si="3"/>
        <v>10.536681437715412</v>
      </c>
      <c r="V57" s="9">
        <f t="shared" si="4"/>
        <v>12.003819397080889</v>
      </c>
      <c r="W57" s="9">
        <f t="shared" si="5"/>
        <v>1.467137959365477</v>
      </c>
      <c r="X57" s="27">
        <f t="shared" si="6"/>
        <v>48.30820770519263</v>
      </c>
      <c r="Y57" s="9">
        <f t="shared" si="7"/>
        <v>50.91014717273431</v>
      </c>
      <c r="Z57" s="9">
        <f t="shared" si="8"/>
        <v>2.6019394675416834</v>
      </c>
    </row>
    <row r="58" spans="1:26" ht="12.75">
      <c r="A58" s="7" t="s">
        <v>115</v>
      </c>
      <c r="B58" s="8" t="s">
        <v>116</v>
      </c>
      <c r="C58" s="7">
        <v>6</v>
      </c>
      <c r="D58" s="7">
        <v>1</v>
      </c>
      <c r="E58" s="7">
        <v>1</v>
      </c>
      <c r="F58" s="20">
        <v>15404</v>
      </c>
      <c r="G58" s="20">
        <v>1536</v>
      </c>
      <c r="H58" s="20">
        <v>7132</v>
      </c>
      <c r="I58" s="20">
        <v>666</v>
      </c>
      <c r="J58" s="20">
        <v>8272</v>
      </c>
      <c r="K58" s="20">
        <v>870</v>
      </c>
      <c r="L58" s="20">
        <v>12300</v>
      </c>
      <c r="M58" s="20">
        <v>7398</v>
      </c>
      <c r="N58" s="20">
        <v>894</v>
      </c>
      <c r="O58" s="20">
        <v>5975</v>
      </c>
      <c r="P58" s="20">
        <v>4102</v>
      </c>
      <c r="Q58" s="20">
        <v>441</v>
      </c>
      <c r="R58" s="20">
        <f t="shared" si="18"/>
        <v>6325</v>
      </c>
      <c r="S58" s="20">
        <f t="shared" si="19"/>
        <v>3296</v>
      </c>
      <c r="T58" s="20">
        <f t="shared" si="20"/>
        <v>453</v>
      </c>
      <c r="U58" s="9">
        <f t="shared" si="3"/>
        <v>9.338194054963544</v>
      </c>
      <c r="V58" s="9">
        <f t="shared" si="4"/>
        <v>10.517408123791103</v>
      </c>
      <c r="W58" s="9">
        <f t="shared" si="5"/>
        <v>1.1792140688275587</v>
      </c>
      <c r="X58" s="9">
        <f t="shared" si="6"/>
        <v>68.65271966527196</v>
      </c>
      <c r="Y58" s="9">
        <f t="shared" si="7"/>
        <v>52.11067193675889</v>
      </c>
      <c r="Z58" s="9">
        <f t="shared" si="8"/>
        <v>-16.54204772851307</v>
      </c>
    </row>
    <row r="59" spans="1:26" ht="12.75">
      <c r="A59" s="7" t="s">
        <v>117</v>
      </c>
      <c r="B59" s="8" t="s">
        <v>118</v>
      </c>
      <c r="C59" s="7">
        <v>6</v>
      </c>
      <c r="D59" s="7">
        <v>1</v>
      </c>
      <c r="E59" s="7">
        <v>0</v>
      </c>
      <c r="F59" s="20">
        <v>14852</v>
      </c>
      <c r="G59" s="20">
        <v>1499</v>
      </c>
      <c r="H59" s="20">
        <v>7230</v>
      </c>
      <c r="I59" s="20">
        <v>659</v>
      </c>
      <c r="J59" s="20">
        <v>7622</v>
      </c>
      <c r="K59" s="20">
        <v>840</v>
      </c>
      <c r="L59" s="20">
        <v>12619</v>
      </c>
      <c r="M59" s="20">
        <v>7388</v>
      </c>
      <c r="N59" s="20">
        <v>1012</v>
      </c>
      <c r="O59" s="20">
        <v>6321</v>
      </c>
      <c r="P59" s="20">
        <v>4259</v>
      </c>
      <c r="Q59" s="20">
        <v>519</v>
      </c>
      <c r="R59" s="20">
        <f t="shared" si="18"/>
        <v>6298</v>
      </c>
      <c r="S59" s="20">
        <f t="shared" si="19"/>
        <v>3129</v>
      </c>
      <c r="T59" s="20">
        <f t="shared" si="20"/>
        <v>493</v>
      </c>
      <c r="U59" s="9">
        <f t="shared" si="3"/>
        <v>9.114799446749654</v>
      </c>
      <c r="V59" s="9">
        <f t="shared" si="4"/>
        <v>11.02072946733141</v>
      </c>
      <c r="W59" s="9">
        <f t="shared" si="5"/>
        <v>1.9059300205817564</v>
      </c>
      <c r="X59" s="9">
        <f t="shared" si="6"/>
        <v>67.37857933871223</v>
      </c>
      <c r="Y59" s="9">
        <f t="shared" si="7"/>
        <v>49.682438869482375</v>
      </c>
      <c r="Z59" s="9">
        <f t="shared" si="8"/>
        <v>-17.696140469229853</v>
      </c>
    </row>
    <row r="60" spans="1:26" ht="12.75">
      <c r="A60" s="7" t="s">
        <v>119</v>
      </c>
      <c r="B60" s="8" t="s">
        <v>120</v>
      </c>
      <c r="C60" s="7">
        <v>6</v>
      </c>
      <c r="D60" s="7">
        <v>1</v>
      </c>
      <c r="E60" s="7">
        <v>0</v>
      </c>
      <c r="F60" s="20">
        <v>4142</v>
      </c>
      <c r="G60" s="20">
        <v>660</v>
      </c>
      <c r="H60" s="20">
        <v>2089</v>
      </c>
      <c r="I60" s="20">
        <v>275</v>
      </c>
      <c r="J60" s="20">
        <v>2053</v>
      </c>
      <c r="K60" s="20">
        <v>385</v>
      </c>
      <c r="L60" s="20">
        <v>3824</v>
      </c>
      <c r="M60" s="20">
        <v>2795</v>
      </c>
      <c r="N60" s="20">
        <v>235</v>
      </c>
      <c r="O60" s="20">
        <v>1950</v>
      </c>
      <c r="P60" s="20">
        <v>1602</v>
      </c>
      <c r="Q60" s="20">
        <v>97</v>
      </c>
      <c r="R60" s="20">
        <f t="shared" si="18"/>
        <v>1874</v>
      </c>
      <c r="S60" s="20">
        <f t="shared" si="19"/>
        <v>1193</v>
      </c>
      <c r="T60" s="20">
        <f t="shared" si="20"/>
        <v>138</v>
      </c>
      <c r="U60" s="9">
        <f t="shared" si="3"/>
        <v>13.164193393968407</v>
      </c>
      <c r="V60" s="9">
        <f t="shared" si="4"/>
        <v>18.753044325377495</v>
      </c>
      <c r="W60" s="9">
        <f t="shared" si="5"/>
        <v>5.5888509314090875</v>
      </c>
      <c r="X60" s="9">
        <f t="shared" si="6"/>
        <v>82.15384615384616</v>
      </c>
      <c r="Y60" s="9">
        <f t="shared" si="7"/>
        <v>63.66061899679829</v>
      </c>
      <c r="Z60" s="9">
        <f t="shared" si="8"/>
        <v>-18.49322715704787</v>
      </c>
    </row>
    <row r="61" spans="1:26" ht="12.75">
      <c r="A61" s="7" t="s">
        <v>121</v>
      </c>
      <c r="B61" s="8" t="s">
        <v>122</v>
      </c>
      <c r="C61" s="7">
        <v>6</v>
      </c>
      <c r="D61" s="7">
        <v>1</v>
      </c>
      <c r="E61" s="7">
        <v>0</v>
      </c>
      <c r="F61" s="20">
        <v>21879</v>
      </c>
      <c r="G61" s="20">
        <v>2703</v>
      </c>
      <c r="H61" s="20">
        <v>10779</v>
      </c>
      <c r="I61" s="20">
        <v>1179</v>
      </c>
      <c r="J61" s="20">
        <v>11100</v>
      </c>
      <c r="K61" s="20">
        <v>1524</v>
      </c>
      <c r="L61" s="20">
        <v>20035</v>
      </c>
      <c r="M61" s="20">
        <v>12724</v>
      </c>
      <c r="N61" s="20">
        <v>1649</v>
      </c>
      <c r="O61" s="20">
        <v>10025</v>
      </c>
      <c r="P61" s="20">
        <v>7370</v>
      </c>
      <c r="Q61" s="20">
        <v>760</v>
      </c>
      <c r="R61" s="20">
        <f t="shared" si="18"/>
        <v>10010</v>
      </c>
      <c r="S61" s="20">
        <f t="shared" si="19"/>
        <v>5354</v>
      </c>
      <c r="T61" s="20">
        <f t="shared" si="20"/>
        <v>889</v>
      </c>
      <c r="U61" s="9">
        <f t="shared" si="3"/>
        <v>10.937934873364878</v>
      </c>
      <c r="V61" s="9">
        <f t="shared" si="4"/>
        <v>13.729729729729732</v>
      </c>
      <c r="W61" s="9">
        <f t="shared" si="5"/>
        <v>2.791794856364854</v>
      </c>
      <c r="X61" s="9">
        <f t="shared" si="6"/>
        <v>73.51620947630923</v>
      </c>
      <c r="Y61" s="9">
        <f t="shared" si="7"/>
        <v>53.48651348651349</v>
      </c>
      <c r="Z61" s="9">
        <f t="shared" si="8"/>
        <v>-20.02969598979574</v>
      </c>
    </row>
    <row r="62" spans="1:26" ht="12.75">
      <c r="A62" s="7" t="s">
        <v>123</v>
      </c>
      <c r="B62" s="8" t="s">
        <v>124</v>
      </c>
      <c r="C62" s="7">
        <v>6</v>
      </c>
      <c r="D62" s="7">
        <v>1</v>
      </c>
      <c r="E62" s="7">
        <v>0</v>
      </c>
      <c r="F62" s="20">
        <v>63575</v>
      </c>
      <c r="G62" s="20">
        <v>6006</v>
      </c>
      <c r="H62" s="20">
        <v>30337</v>
      </c>
      <c r="I62" s="20">
        <v>2584</v>
      </c>
      <c r="J62" s="20">
        <v>33238</v>
      </c>
      <c r="K62" s="20">
        <v>3422</v>
      </c>
      <c r="L62" s="20">
        <v>55778</v>
      </c>
      <c r="M62" s="20">
        <v>32052</v>
      </c>
      <c r="N62" s="20">
        <v>4808</v>
      </c>
      <c r="O62" s="20">
        <v>27183</v>
      </c>
      <c r="P62" s="20">
        <v>18341</v>
      </c>
      <c r="Q62" s="20">
        <v>2357</v>
      </c>
      <c r="R62" s="20">
        <f t="shared" si="18"/>
        <v>28595</v>
      </c>
      <c r="S62" s="20">
        <f t="shared" si="19"/>
        <v>13711</v>
      </c>
      <c r="T62" s="20">
        <f t="shared" si="20"/>
        <v>2451</v>
      </c>
      <c r="U62" s="9">
        <f t="shared" si="3"/>
        <v>8.517651712430366</v>
      </c>
      <c r="V62" s="9">
        <f t="shared" si="4"/>
        <v>10.295444972621699</v>
      </c>
      <c r="W62" s="9">
        <f t="shared" si="5"/>
        <v>1.7777932601913324</v>
      </c>
      <c r="X62" s="9">
        <f t="shared" si="6"/>
        <v>67.47231725710922</v>
      </c>
      <c r="Y62" s="9">
        <f t="shared" si="7"/>
        <v>47.94894212274873</v>
      </c>
      <c r="Z62" s="9">
        <f t="shared" si="8"/>
        <v>-19.523375134360492</v>
      </c>
    </row>
    <row r="63" spans="1:26" ht="12.75">
      <c r="A63" s="7" t="s">
        <v>125</v>
      </c>
      <c r="B63" s="8" t="s">
        <v>126</v>
      </c>
      <c r="C63" s="7">
        <v>6</v>
      </c>
      <c r="D63" s="7">
        <v>1</v>
      </c>
      <c r="E63" s="7">
        <v>0</v>
      </c>
      <c r="F63" s="20">
        <v>33224</v>
      </c>
      <c r="G63" s="20">
        <v>2625</v>
      </c>
      <c r="H63" s="20">
        <v>16178</v>
      </c>
      <c r="I63" s="20">
        <v>1094</v>
      </c>
      <c r="J63" s="20">
        <v>17046</v>
      </c>
      <c r="K63" s="20">
        <v>1531</v>
      </c>
      <c r="L63" s="20">
        <v>29776</v>
      </c>
      <c r="M63" s="20">
        <v>17437</v>
      </c>
      <c r="N63" s="20">
        <v>2547</v>
      </c>
      <c r="O63" s="20">
        <v>14695</v>
      </c>
      <c r="P63" s="20">
        <v>10305</v>
      </c>
      <c r="Q63" s="20">
        <v>1243</v>
      </c>
      <c r="R63" s="20">
        <f t="shared" si="18"/>
        <v>15081</v>
      </c>
      <c r="S63" s="20">
        <f t="shared" si="19"/>
        <v>7132</v>
      </c>
      <c r="T63" s="20">
        <f t="shared" si="20"/>
        <v>1304</v>
      </c>
      <c r="U63" s="9">
        <f t="shared" si="3"/>
        <v>6.762269749041909</v>
      </c>
      <c r="V63" s="9">
        <f t="shared" si="4"/>
        <v>8.98157925613047</v>
      </c>
      <c r="W63" s="9">
        <f t="shared" si="5"/>
        <v>2.2193095070885605</v>
      </c>
      <c r="X63" s="9">
        <f t="shared" si="6"/>
        <v>70.12589316093909</v>
      </c>
      <c r="Y63" s="9">
        <f t="shared" si="7"/>
        <v>47.291293680790396</v>
      </c>
      <c r="Z63" s="9">
        <f t="shared" si="8"/>
        <v>-22.83459948014869</v>
      </c>
    </row>
    <row r="64" spans="1:26" ht="12.75">
      <c r="A64" s="7" t="s">
        <v>127</v>
      </c>
      <c r="B64" s="8" t="s">
        <v>128</v>
      </c>
      <c r="C64" s="7">
        <v>6</v>
      </c>
      <c r="D64" s="7">
        <v>1</v>
      </c>
      <c r="E64" s="7">
        <v>0</v>
      </c>
      <c r="F64" s="20">
        <v>9170</v>
      </c>
      <c r="G64" s="20">
        <v>856</v>
      </c>
      <c r="H64" s="20">
        <v>4561</v>
      </c>
      <c r="I64" s="20">
        <v>353</v>
      </c>
      <c r="J64" s="20">
        <v>4609</v>
      </c>
      <c r="K64" s="20">
        <v>503</v>
      </c>
      <c r="L64" s="20">
        <v>8431</v>
      </c>
      <c r="M64" s="20">
        <v>5252</v>
      </c>
      <c r="N64" s="20">
        <v>722</v>
      </c>
      <c r="O64" s="20">
        <v>4232</v>
      </c>
      <c r="P64" s="20">
        <v>3102</v>
      </c>
      <c r="Q64" s="20">
        <v>358</v>
      </c>
      <c r="R64" s="20">
        <f t="shared" si="18"/>
        <v>4199</v>
      </c>
      <c r="S64" s="20">
        <f t="shared" si="19"/>
        <v>2150</v>
      </c>
      <c r="T64" s="20">
        <f t="shared" si="20"/>
        <v>364</v>
      </c>
      <c r="U64" s="9">
        <f t="shared" si="3"/>
        <v>7.739530804648104</v>
      </c>
      <c r="V64" s="9">
        <f t="shared" si="4"/>
        <v>10.913430245172488</v>
      </c>
      <c r="W64" s="9">
        <f t="shared" si="5"/>
        <v>3.1738994405243846</v>
      </c>
      <c r="X64" s="9">
        <f t="shared" si="6"/>
        <v>73.29867674858222</v>
      </c>
      <c r="Y64" s="9">
        <f t="shared" si="7"/>
        <v>51.202667301738515</v>
      </c>
      <c r="Z64" s="9">
        <f t="shared" si="8"/>
        <v>-22.09600944684371</v>
      </c>
    </row>
    <row r="65" spans="1:26" ht="12.75">
      <c r="A65" s="7" t="s">
        <v>129</v>
      </c>
      <c r="B65" s="8" t="s">
        <v>130</v>
      </c>
      <c r="C65" s="7">
        <v>7</v>
      </c>
      <c r="D65" s="7">
        <v>1</v>
      </c>
      <c r="E65" s="7">
        <v>1</v>
      </c>
      <c r="F65" s="20">
        <v>17877</v>
      </c>
      <c r="G65" s="20">
        <v>5810</v>
      </c>
      <c r="H65" s="20">
        <v>7752</v>
      </c>
      <c r="I65" s="20">
        <v>2596</v>
      </c>
      <c r="J65" s="20">
        <v>10125</v>
      </c>
      <c r="K65" s="20">
        <v>3214</v>
      </c>
      <c r="L65" s="20">
        <v>13428</v>
      </c>
      <c r="M65" s="20">
        <v>9151</v>
      </c>
      <c r="N65" s="20">
        <v>814</v>
      </c>
      <c r="O65" s="20">
        <v>6239</v>
      </c>
      <c r="P65" s="20">
        <v>4576</v>
      </c>
      <c r="Q65" s="20">
        <v>378</v>
      </c>
      <c r="R65" s="20">
        <f t="shared" si="18"/>
        <v>7189</v>
      </c>
      <c r="S65" s="20">
        <f t="shared" si="19"/>
        <v>4575</v>
      </c>
      <c r="T65" s="20">
        <f t="shared" si="20"/>
        <v>436</v>
      </c>
      <c r="U65" s="9">
        <f t="shared" si="3"/>
        <v>33.48813209494324</v>
      </c>
      <c r="V65" s="9">
        <f t="shared" si="4"/>
        <v>31.74320987654321</v>
      </c>
      <c r="W65" s="9">
        <f t="shared" si="5"/>
        <v>-1.7449222184000277</v>
      </c>
      <c r="X65" s="9">
        <f t="shared" si="6"/>
        <v>73.34508735374258</v>
      </c>
      <c r="Y65" s="9">
        <f t="shared" si="7"/>
        <v>63.6388927528168</v>
      </c>
      <c r="Z65" s="9">
        <f t="shared" si="8"/>
        <v>-9.706194600925784</v>
      </c>
    </row>
    <row r="66" spans="1:26" ht="12.75">
      <c r="A66" s="7" t="s">
        <v>131</v>
      </c>
      <c r="B66" s="8" t="s">
        <v>132</v>
      </c>
      <c r="C66" s="7">
        <v>7</v>
      </c>
      <c r="D66" s="7">
        <v>1</v>
      </c>
      <c r="E66" s="7">
        <v>1</v>
      </c>
      <c r="F66" s="20">
        <v>38439</v>
      </c>
      <c r="G66" s="20">
        <v>9578</v>
      </c>
      <c r="H66" s="20">
        <v>16972</v>
      </c>
      <c r="I66" s="20">
        <v>4465</v>
      </c>
      <c r="J66" s="20">
        <v>21467</v>
      </c>
      <c r="K66" s="20">
        <v>5113</v>
      </c>
      <c r="L66" s="20">
        <v>27834</v>
      </c>
      <c r="M66" s="20">
        <v>18663</v>
      </c>
      <c r="N66" s="20">
        <v>1709</v>
      </c>
      <c r="O66" s="20">
        <v>13034</v>
      </c>
      <c r="P66" s="20">
        <v>9526</v>
      </c>
      <c r="Q66" s="20">
        <v>811</v>
      </c>
      <c r="R66" s="20">
        <f t="shared" si="18"/>
        <v>14800</v>
      </c>
      <c r="S66" s="20">
        <f t="shared" si="19"/>
        <v>9137</v>
      </c>
      <c r="T66" s="20">
        <f t="shared" si="20"/>
        <v>898</v>
      </c>
      <c r="U66" s="9">
        <f t="shared" si="3"/>
        <v>26.308036766438843</v>
      </c>
      <c r="V66" s="9">
        <f t="shared" si="4"/>
        <v>23.817953137373642</v>
      </c>
      <c r="W66" s="9">
        <f t="shared" si="5"/>
        <v>-2.4900836290652</v>
      </c>
      <c r="X66" s="9">
        <f t="shared" si="6"/>
        <v>73.08577566364892</v>
      </c>
      <c r="Y66" s="9">
        <f t="shared" si="7"/>
        <v>61.736486486486484</v>
      </c>
      <c r="Z66" s="9">
        <f t="shared" si="8"/>
        <v>-11.349289177162433</v>
      </c>
    </row>
    <row r="67" spans="1:26" ht="12.75">
      <c r="A67" s="7" t="s">
        <v>133</v>
      </c>
      <c r="B67" s="8" t="s">
        <v>134</v>
      </c>
      <c r="C67" s="7">
        <v>7</v>
      </c>
      <c r="D67" s="7">
        <v>1</v>
      </c>
      <c r="E67" s="7">
        <v>1</v>
      </c>
      <c r="F67" s="20">
        <v>1425</v>
      </c>
      <c r="G67" s="20">
        <v>196</v>
      </c>
      <c r="H67" s="20">
        <v>675</v>
      </c>
      <c r="I67" s="20">
        <v>82</v>
      </c>
      <c r="J67" s="20">
        <v>750</v>
      </c>
      <c r="K67" s="20">
        <v>114</v>
      </c>
      <c r="L67" s="20">
        <v>1247</v>
      </c>
      <c r="M67" s="20">
        <v>758</v>
      </c>
      <c r="N67" s="20">
        <v>123</v>
      </c>
      <c r="O67" s="20">
        <v>622</v>
      </c>
      <c r="P67" s="20">
        <v>425</v>
      </c>
      <c r="Q67" s="20">
        <v>70</v>
      </c>
      <c r="R67" s="20">
        <f t="shared" si="18"/>
        <v>625</v>
      </c>
      <c r="S67" s="20">
        <f t="shared" si="19"/>
        <v>333</v>
      </c>
      <c r="T67" s="20">
        <f t="shared" si="20"/>
        <v>53</v>
      </c>
      <c r="U67" s="9">
        <f t="shared" si="3"/>
        <v>12.148148148148149</v>
      </c>
      <c r="V67" s="9">
        <f t="shared" si="4"/>
        <v>15.2</v>
      </c>
      <c r="W67" s="9">
        <f t="shared" si="5"/>
        <v>3.0518518518518505</v>
      </c>
      <c r="X67" s="9">
        <f t="shared" si="6"/>
        <v>68.32797427652733</v>
      </c>
      <c r="Y67" s="9">
        <f t="shared" si="7"/>
        <v>53.28000000000001</v>
      </c>
      <c r="Z67" s="9">
        <f t="shared" si="8"/>
        <v>-15.04797427652732</v>
      </c>
    </row>
    <row r="68" spans="1:26" ht="12.75">
      <c r="A68" s="7" t="s">
        <v>135</v>
      </c>
      <c r="B68" s="8" t="s">
        <v>136</v>
      </c>
      <c r="C68" s="7">
        <v>7</v>
      </c>
      <c r="D68" s="7">
        <v>1</v>
      </c>
      <c r="E68" s="7">
        <v>1</v>
      </c>
      <c r="F68" s="20">
        <v>22442</v>
      </c>
      <c r="G68" s="20">
        <v>7826</v>
      </c>
      <c r="H68" s="20">
        <v>9596</v>
      </c>
      <c r="I68" s="20">
        <v>3538</v>
      </c>
      <c r="J68" s="20">
        <v>12846</v>
      </c>
      <c r="K68" s="20">
        <v>4288</v>
      </c>
      <c r="L68" s="20">
        <v>16672</v>
      </c>
      <c r="M68" s="20">
        <v>11385</v>
      </c>
      <c r="N68" s="20">
        <v>961</v>
      </c>
      <c r="O68" s="20">
        <v>7606</v>
      </c>
      <c r="P68" s="20">
        <v>5554</v>
      </c>
      <c r="Q68" s="20">
        <v>465</v>
      </c>
      <c r="R68" s="20">
        <f t="shared" si="18"/>
        <v>9066</v>
      </c>
      <c r="S68" s="20">
        <f t="shared" si="19"/>
        <v>5831</v>
      </c>
      <c r="T68" s="20">
        <f t="shared" si="20"/>
        <v>496</v>
      </c>
      <c r="U68" s="9">
        <f aca="true" t="shared" si="21" ref="U68:U131">I68/H68*100</f>
        <v>36.86952897040434</v>
      </c>
      <c r="V68" s="9">
        <f aca="true" t="shared" si="22" ref="V68:V131">K68/J68*100</f>
        <v>33.3800404795267</v>
      </c>
      <c r="W68" s="9">
        <f aca="true" t="shared" si="23" ref="W68:W131">V68-U68</f>
        <v>-3.4894884908776405</v>
      </c>
      <c r="X68" s="9">
        <f aca="true" t="shared" si="24" ref="X68:X131">P68/O68*100</f>
        <v>73.02129897449382</v>
      </c>
      <c r="Y68" s="9">
        <f aca="true" t="shared" si="25" ref="Y68:Y131">S68/R68*100</f>
        <v>64.31722920803</v>
      </c>
      <c r="Z68" s="9">
        <f aca="true" t="shared" si="26" ref="Z68:Z131">Y68-X68</f>
        <v>-8.704069766463817</v>
      </c>
    </row>
    <row r="69" spans="1:26" ht="12.75">
      <c r="A69" s="7" t="s">
        <v>137</v>
      </c>
      <c r="B69" s="8" t="s">
        <v>138</v>
      </c>
      <c r="C69" s="7">
        <v>7</v>
      </c>
      <c r="D69" s="7">
        <v>1</v>
      </c>
      <c r="E69" s="7">
        <v>1</v>
      </c>
      <c r="F69" s="20">
        <v>18224</v>
      </c>
      <c r="G69" s="20">
        <v>5613</v>
      </c>
      <c r="H69" s="20">
        <v>8016</v>
      </c>
      <c r="I69" s="20">
        <v>2596</v>
      </c>
      <c r="J69" s="20">
        <v>10208</v>
      </c>
      <c r="K69" s="20">
        <v>3017</v>
      </c>
      <c r="L69" s="20">
        <v>13509</v>
      </c>
      <c r="M69" s="20">
        <v>9286</v>
      </c>
      <c r="N69" s="20">
        <v>738</v>
      </c>
      <c r="O69" s="20">
        <v>6302</v>
      </c>
      <c r="P69" s="20">
        <v>4710</v>
      </c>
      <c r="Q69" s="20">
        <v>344</v>
      </c>
      <c r="R69" s="20">
        <f t="shared" si="18"/>
        <v>7207</v>
      </c>
      <c r="S69" s="20">
        <f t="shared" si="19"/>
        <v>4576</v>
      </c>
      <c r="T69" s="20">
        <f t="shared" si="20"/>
        <v>394</v>
      </c>
      <c r="U69" s="9">
        <f t="shared" si="21"/>
        <v>32.38522954091817</v>
      </c>
      <c r="V69" s="9">
        <f t="shared" si="22"/>
        <v>29.555250783699062</v>
      </c>
      <c r="W69" s="9">
        <f t="shared" si="23"/>
        <v>-2.8299787572191057</v>
      </c>
      <c r="X69" s="9">
        <f t="shared" si="24"/>
        <v>74.73817835607744</v>
      </c>
      <c r="Y69" s="9">
        <f t="shared" si="25"/>
        <v>63.49382544748161</v>
      </c>
      <c r="Z69" s="9">
        <f t="shared" si="26"/>
        <v>-11.244352908595829</v>
      </c>
    </row>
    <row r="70" spans="1:26" ht="12.75">
      <c r="A70" s="7" t="s">
        <v>139</v>
      </c>
      <c r="B70" s="8" t="s">
        <v>140</v>
      </c>
      <c r="C70" s="7">
        <v>7</v>
      </c>
      <c r="D70" s="7">
        <v>1</v>
      </c>
      <c r="E70" s="7">
        <v>1</v>
      </c>
      <c r="F70" s="20">
        <v>43552</v>
      </c>
      <c r="G70" s="20">
        <v>6139</v>
      </c>
      <c r="H70" s="20">
        <v>19615</v>
      </c>
      <c r="I70" s="20">
        <v>2697</v>
      </c>
      <c r="J70" s="20">
        <v>23937</v>
      </c>
      <c r="K70" s="20">
        <v>3442</v>
      </c>
      <c r="L70" s="20">
        <v>30345</v>
      </c>
      <c r="M70" s="20">
        <v>19444</v>
      </c>
      <c r="N70" s="20">
        <v>2140</v>
      </c>
      <c r="O70" s="20">
        <v>14593</v>
      </c>
      <c r="P70" s="20">
        <v>10337</v>
      </c>
      <c r="Q70" s="20">
        <v>1100</v>
      </c>
      <c r="R70" s="20">
        <f t="shared" si="18"/>
        <v>15752</v>
      </c>
      <c r="S70" s="20">
        <f t="shared" si="19"/>
        <v>9107</v>
      </c>
      <c r="T70" s="20">
        <f t="shared" si="20"/>
        <v>1040</v>
      </c>
      <c r="U70" s="9">
        <f t="shared" si="21"/>
        <v>13.7496813663013</v>
      </c>
      <c r="V70" s="9">
        <f t="shared" si="22"/>
        <v>14.379412624806784</v>
      </c>
      <c r="W70" s="9">
        <f t="shared" si="23"/>
        <v>0.6297312585054851</v>
      </c>
      <c r="X70" s="9">
        <f t="shared" si="24"/>
        <v>70.83533200849722</v>
      </c>
      <c r="Y70" s="9">
        <f t="shared" si="25"/>
        <v>57.814880650076184</v>
      </c>
      <c r="Z70" s="9">
        <f t="shared" si="26"/>
        <v>-13.020451358421035</v>
      </c>
    </row>
    <row r="71" spans="1:26" ht="12.75">
      <c r="A71" s="7" t="s">
        <v>141</v>
      </c>
      <c r="B71" s="8" t="s">
        <v>142</v>
      </c>
      <c r="C71" s="7">
        <v>7</v>
      </c>
      <c r="D71" s="7">
        <v>1</v>
      </c>
      <c r="E71" s="7">
        <v>1</v>
      </c>
      <c r="F71" s="20">
        <v>24019</v>
      </c>
      <c r="G71" s="20">
        <v>5061</v>
      </c>
      <c r="H71" s="20">
        <v>10810</v>
      </c>
      <c r="I71" s="20">
        <v>2295</v>
      </c>
      <c r="J71" s="20">
        <v>13209</v>
      </c>
      <c r="K71" s="20">
        <v>2766</v>
      </c>
      <c r="L71" s="20">
        <v>17781</v>
      </c>
      <c r="M71" s="20">
        <v>11494</v>
      </c>
      <c r="N71" s="20">
        <v>1069</v>
      </c>
      <c r="O71" s="20">
        <v>8511</v>
      </c>
      <c r="P71" s="20">
        <v>6077</v>
      </c>
      <c r="Q71" s="20">
        <v>509</v>
      </c>
      <c r="R71" s="20">
        <f t="shared" si="18"/>
        <v>9270</v>
      </c>
      <c r="S71" s="20">
        <f t="shared" si="19"/>
        <v>5417</v>
      </c>
      <c r="T71" s="20">
        <f t="shared" si="20"/>
        <v>560</v>
      </c>
      <c r="U71" s="9">
        <f t="shared" si="21"/>
        <v>21.230342275670676</v>
      </c>
      <c r="V71" s="9">
        <f t="shared" si="22"/>
        <v>20.940267999091528</v>
      </c>
      <c r="W71" s="9">
        <f t="shared" si="23"/>
        <v>-0.29007427657914775</v>
      </c>
      <c r="X71" s="9">
        <f t="shared" si="24"/>
        <v>71.40171542709435</v>
      </c>
      <c r="Y71" s="9">
        <f t="shared" si="25"/>
        <v>58.43581445523193</v>
      </c>
      <c r="Z71" s="9">
        <f t="shared" si="26"/>
        <v>-12.965900971862418</v>
      </c>
    </row>
    <row r="72" spans="1:26" ht="12.75">
      <c r="A72" s="7" t="s">
        <v>143</v>
      </c>
      <c r="B72" s="8" t="s">
        <v>144</v>
      </c>
      <c r="C72" s="7">
        <v>7</v>
      </c>
      <c r="D72" s="7">
        <v>1</v>
      </c>
      <c r="E72" s="7">
        <v>1</v>
      </c>
      <c r="F72" s="20">
        <v>8473</v>
      </c>
      <c r="G72" s="20">
        <v>1827</v>
      </c>
      <c r="H72" s="20">
        <v>3873</v>
      </c>
      <c r="I72" s="20">
        <v>832</v>
      </c>
      <c r="J72" s="20">
        <v>4600</v>
      </c>
      <c r="K72" s="20">
        <v>995</v>
      </c>
      <c r="L72" s="20">
        <v>6750</v>
      </c>
      <c r="M72" s="20">
        <v>4498</v>
      </c>
      <c r="N72" s="20">
        <v>417</v>
      </c>
      <c r="O72" s="20">
        <v>3180</v>
      </c>
      <c r="P72" s="20">
        <v>2371</v>
      </c>
      <c r="Q72" s="20">
        <v>198</v>
      </c>
      <c r="R72" s="20">
        <f t="shared" si="18"/>
        <v>3570</v>
      </c>
      <c r="S72" s="20">
        <f t="shared" si="19"/>
        <v>2127</v>
      </c>
      <c r="T72" s="20">
        <f t="shared" si="20"/>
        <v>219</v>
      </c>
      <c r="U72" s="9">
        <f t="shared" si="21"/>
        <v>21.482055254324813</v>
      </c>
      <c r="V72" s="9">
        <f t="shared" si="22"/>
        <v>21.630434782608695</v>
      </c>
      <c r="W72" s="9">
        <f t="shared" si="23"/>
        <v>0.14837952828388268</v>
      </c>
      <c r="X72" s="9">
        <f t="shared" si="24"/>
        <v>74.55974842767296</v>
      </c>
      <c r="Y72" s="9">
        <f t="shared" si="25"/>
        <v>59.57983193277311</v>
      </c>
      <c r="Z72" s="9">
        <f t="shared" si="26"/>
        <v>-14.979916494899847</v>
      </c>
    </row>
    <row r="73" spans="1:26" ht="12.75">
      <c r="A73" s="7" t="s">
        <v>145</v>
      </c>
      <c r="B73" s="8" t="s">
        <v>146</v>
      </c>
      <c r="C73" s="7">
        <v>7</v>
      </c>
      <c r="D73" s="7">
        <v>1</v>
      </c>
      <c r="E73" s="7">
        <v>1</v>
      </c>
      <c r="F73" s="20">
        <v>5339</v>
      </c>
      <c r="G73" s="20">
        <v>1208</v>
      </c>
      <c r="H73" s="20">
        <v>2405</v>
      </c>
      <c r="I73" s="20">
        <v>569</v>
      </c>
      <c r="J73" s="20">
        <v>2934</v>
      </c>
      <c r="K73" s="20">
        <v>639</v>
      </c>
      <c r="L73" s="20">
        <v>4081</v>
      </c>
      <c r="M73" s="20">
        <v>2688</v>
      </c>
      <c r="N73" s="20">
        <v>261</v>
      </c>
      <c r="O73" s="20">
        <v>1912</v>
      </c>
      <c r="P73" s="20">
        <v>1412</v>
      </c>
      <c r="Q73" s="20">
        <v>128</v>
      </c>
      <c r="R73" s="20">
        <f t="shared" si="18"/>
        <v>2169</v>
      </c>
      <c r="S73" s="20">
        <f t="shared" si="19"/>
        <v>1276</v>
      </c>
      <c r="T73" s="20">
        <f t="shared" si="20"/>
        <v>133</v>
      </c>
      <c r="U73" s="9">
        <f t="shared" si="21"/>
        <v>23.65904365904366</v>
      </c>
      <c r="V73" s="9">
        <f t="shared" si="22"/>
        <v>21.779141104294478</v>
      </c>
      <c r="W73" s="9">
        <f t="shared" si="23"/>
        <v>-1.879902554749183</v>
      </c>
      <c r="X73" s="9">
        <f t="shared" si="24"/>
        <v>73.84937238493724</v>
      </c>
      <c r="Y73" s="9">
        <f t="shared" si="25"/>
        <v>58.82895343476257</v>
      </c>
      <c r="Z73" s="9">
        <f t="shared" si="26"/>
        <v>-15.020418950174673</v>
      </c>
    </row>
    <row r="74" spans="1:26" ht="12.75">
      <c r="A74" s="7" t="s">
        <v>147</v>
      </c>
      <c r="B74" s="8" t="s">
        <v>148</v>
      </c>
      <c r="C74" s="7">
        <v>7</v>
      </c>
      <c r="D74" s="7">
        <v>1</v>
      </c>
      <c r="E74" s="7">
        <v>1</v>
      </c>
      <c r="F74" s="20">
        <v>3389</v>
      </c>
      <c r="G74" s="20">
        <v>726</v>
      </c>
      <c r="H74" s="20">
        <v>1631</v>
      </c>
      <c r="I74" s="20">
        <v>325</v>
      </c>
      <c r="J74" s="20">
        <v>1758</v>
      </c>
      <c r="K74" s="20">
        <v>401</v>
      </c>
      <c r="L74" s="20">
        <v>3073</v>
      </c>
      <c r="M74" s="20">
        <v>2200</v>
      </c>
      <c r="N74" s="20">
        <v>170</v>
      </c>
      <c r="O74" s="20">
        <v>1504</v>
      </c>
      <c r="P74" s="20">
        <v>1174</v>
      </c>
      <c r="Q74" s="20">
        <v>89</v>
      </c>
      <c r="R74" s="20">
        <f t="shared" si="18"/>
        <v>1569</v>
      </c>
      <c r="S74" s="20">
        <f t="shared" si="19"/>
        <v>1026</v>
      </c>
      <c r="T74" s="20">
        <f t="shared" si="20"/>
        <v>81</v>
      </c>
      <c r="U74" s="9">
        <f t="shared" si="21"/>
        <v>19.926425505824646</v>
      </c>
      <c r="V74" s="9">
        <f t="shared" si="22"/>
        <v>22.810011376564276</v>
      </c>
      <c r="W74" s="9">
        <f t="shared" si="23"/>
        <v>2.88358587073963</v>
      </c>
      <c r="X74" s="9">
        <f t="shared" si="24"/>
        <v>78.05851063829788</v>
      </c>
      <c r="Y74" s="9">
        <f t="shared" si="25"/>
        <v>65.39196940726578</v>
      </c>
      <c r="Z74" s="9">
        <f t="shared" si="26"/>
        <v>-12.666541231032099</v>
      </c>
    </row>
    <row r="75" spans="1:26" ht="12.75">
      <c r="A75" s="7" t="s">
        <v>149</v>
      </c>
      <c r="B75" s="8" t="s">
        <v>150</v>
      </c>
      <c r="C75" s="7">
        <v>7</v>
      </c>
      <c r="D75" s="7">
        <v>1</v>
      </c>
      <c r="E75" s="7">
        <v>1</v>
      </c>
      <c r="F75" s="20">
        <v>17725</v>
      </c>
      <c r="G75" s="20">
        <v>2943</v>
      </c>
      <c r="H75" s="20">
        <v>8319</v>
      </c>
      <c r="I75" s="20">
        <v>1379</v>
      </c>
      <c r="J75" s="20">
        <v>9406</v>
      </c>
      <c r="K75" s="20">
        <v>1564</v>
      </c>
      <c r="L75" s="20">
        <v>14941</v>
      </c>
      <c r="M75" s="20">
        <v>9207</v>
      </c>
      <c r="N75" s="20">
        <v>1116</v>
      </c>
      <c r="O75" s="20">
        <v>7207</v>
      </c>
      <c r="P75" s="20">
        <v>4883</v>
      </c>
      <c r="Q75" s="20">
        <v>522</v>
      </c>
      <c r="R75" s="20">
        <f t="shared" si="18"/>
        <v>7734</v>
      </c>
      <c r="S75" s="20">
        <f t="shared" si="19"/>
        <v>4324</v>
      </c>
      <c r="T75" s="20">
        <f t="shared" si="20"/>
        <v>594</v>
      </c>
      <c r="U75" s="9">
        <f t="shared" si="21"/>
        <v>16.576511599951917</v>
      </c>
      <c r="V75" s="9">
        <f t="shared" si="22"/>
        <v>16.627684456729746</v>
      </c>
      <c r="W75" s="9">
        <f t="shared" si="23"/>
        <v>0.05117285677782846</v>
      </c>
      <c r="X75" s="9">
        <f t="shared" si="24"/>
        <v>67.75357291522131</v>
      </c>
      <c r="Y75" s="9">
        <f t="shared" si="25"/>
        <v>55.908973364365146</v>
      </c>
      <c r="Z75" s="9">
        <f t="shared" si="26"/>
        <v>-11.844599550856167</v>
      </c>
    </row>
    <row r="76" spans="1:26" ht="12.75">
      <c r="A76" s="7" t="s">
        <v>151</v>
      </c>
      <c r="B76" s="8" t="s">
        <v>152</v>
      </c>
      <c r="C76" s="7">
        <v>7</v>
      </c>
      <c r="D76" s="7">
        <v>1</v>
      </c>
      <c r="E76" s="7">
        <v>0</v>
      </c>
      <c r="F76" s="20">
        <v>4856</v>
      </c>
      <c r="G76" s="20">
        <v>552</v>
      </c>
      <c r="H76" s="20">
        <v>2364</v>
      </c>
      <c r="I76" s="20">
        <v>238</v>
      </c>
      <c r="J76" s="20">
        <v>2492</v>
      </c>
      <c r="K76" s="20">
        <v>314</v>
      </c>
      <c r="L76" s="20">
        <v>4318</v>
      </c>
      <c r="M76" s="20">
        <v>2700</v>
      </c>
      <c r="N76" s="20">
        <v>362</v>
      </c>
      <c r="O76" s="20">
        <v>2134</v>
      </c>
      <c r="P76" s="20">
        <v>1521</v>
      </c>
      <c r="Q76" s="20">
        <v>180</v>
      </c>
      <c r="R76" s="20">
        <f t="shared" si="18"/>
        <v>2184</v>
      </c>
      <c r="S76" s="20">
        <f t="shared" si="19"/>
        <v>1179</v>
      </c>
      <c r="T76" s="20">
        <f t="shared" si="20"/>
        <v>182</v>
      </c>
      <c r="U76" s="9">
        <f t="shared" si="21"/>
        <v>10.067681895093063</v>
      </c>
      <c r="V76" s="9">
        <f t="shared" si="22"/>
        <v>12.60032102728732</v>
      </c>
      <c r="W76" s="9">
        <f t="shared" si="23"/>
        <v>2.532639132194257</v>
      </c>
      <c r="X76" s="9">
        <f t="shared" si="24"/>
        <v>71.27460168697282</v>
      </c>
      <c r="Y76" s="9">
        <f t="shared" si="25"/>
        <v>53.98351648351648</v>
      </c>
      <c r="Z76" s="9">
        <f t="shared" si="26"/>
        <v>-17.291085203456333</v>
      </c>
    </row>
    <row r="77" spans="1:26" ht="12.75">
      <c r="A77" s="7" t="s">
        <v>153</v>
      </c>
      <c r="B77" s="8" t="s">
        <v>154</v>
      </c>
      <c r="C77" s="7">
        <v>7</v>
      </c>
      <c r="D77" s="7">
        <v>1</v>
      </c>
      <c r="E77" s="7">
        <v>0</v>
      </c>
      <c r="F77" s="20">
        <v>4932</v>
      </c>
      <c r="G77" s="20">
        <v>772</v>
      </c>
      <c r="H77" s="20">
        <v>2345</v>
      </c>
      <c r="I77" s="20">
        <v>361</v>
      </c>
      <c r="J77" s="20">
        <v>2587</v>
      </c>
      <c r="K77" s="20">
        <v>411</v>
      </c>
      <c r="L77" s="20">
        <v>4223</v>
      </c>
      <c r="M77" s="20">
        <v>2682</v>
      </c>
      <c r="N77" s="20">
        <v>287</v>
      </c>
      <c r="O77" s="20">
        <v>2041</v>
      </c>
      <c r="P77" s="20">
        <v>1471</v>
      </c>
      <c r="Q77" s="20">
        <v>145</v>
      </c>
      <c r="R77" s="20">
        <f t="shared" si="18"/>
        <v>2182</v>
      </c>
      <c r="S77" s="20">
        <f t="shared" si="19"/>
        <v>1211</v>
      </c>
      <c r="T77" s="20">
        <f t="shared" si="20"/>
        <v>142</v>
      </c>
      <c r="U77" s="9">
        <f t="shared" si="21"/>
        <v>15.394456289978677</v>
      </c>
      <c r="V77" s="9">
        <f t="shared" si="22"/>
        <v>15.887127947429455</v>
      </c>
      <c r="W77" s="9">
        <f t="shared" si="23"/>
        <v>0.4926716574507779</v>
      </c>
      <c r="X77" s="9">
        <f t="shared" si="24"/>
        <v>72.07251347378735</v>
      </c>
      <c r="Y77" s="9">
        <f t="shared" si="25"/>
        <v>55.499541704857926</v>
      </c>
      <c r="Z77" s="9">
        <f t="shared" si="26"/>
        <v>-16.572971768929428</v>
      </c>
    </row>
    <row r="78" spans="1:26" ht="12.75">
      <c r="A78" s="7" t="s">
        <v>155</v>
      </c>
      <c r="B78" s="8" t="s">
        <v>156</v>
      </c>
      <c r="C78" s="7">
        <v>7</v>
      </c>
      <c r="D78" s="7">
        <v>1</v>
      </c>
      <c r="E78" s="7">
        <v>0</v>
      </c>
      <c r="F78" s="20">
        <v>7446</v>
      </c>
      <c r="G78" s="20">
        <v>1456</v>
      </c>
      <c r="H78" s="20">
        <v>3702</v>
      </c>
      <c r="I78" s="20">
        <v>685</v>
      </c>
      <c r="J78" s="20">
        <v>3744</v>
      </c>
      <c r="K78" s="20">
        <v>771</v>
      </c>
      <c r="L78" s="20">
        <v>6929</v>
      </c>
      <c r="M78" s="20">
        <v>4834</v>
      </c>
      <c r="N78" s="20">
        <v>404</v>
      </c>
      <c r="O78" s="20">
        <v>3445</v>
      </c>
      <c r="P78" s="20">
        <v>2708</v>
      </c>
      <c r="Q78" s="20">
        <v>178</v>
      </c>
      <c r="R78" s="20">
        <f t="shared" si="18"/>
        <v>3484</v>
      </c>
      <c r="S78" s="20">
        <f t="shared" si="19"/>
        <v>2126</v>
      </c>
      <c r="T78" s="20">
        <f t="shared" si="20"/>
        <v>226</v>
      </c>
      <c r="U78" s="9">
        <f t="shared" si="21"/>
        <v>18.503511615343058</v>
      </c>
      <c r="V78" s="9">
        <f t="shared" si="22"/>
        <v>20.592948717948715</v>
      </c>
      <c r="W78" s="9">
        <f t="shared" si="23"/>
        <v>2.0894371026056575</v>
      </c>
      <c r="X78" s="9">
        <f t="shared" si="24"/>
        <v>78.60667634252539</v>
      </c>
      <c r="Y78" s="9">
        <f t="shared" si="25"/>
        <v>61.02181400688863</v>
      </c>
      <c r="Z78" s="9">
        <f t="shared" si="26"/>
        <v>-17.584862335636757</v>
      </c>
    </row>
    <row r="79" spans="1:26" ht="12.75">
      <c r="A79" s="7" t="s">
        <v>157</v>
      </c>
      <c r="B79" s="8" t="s">
        <v>158</v>
      </c>
      <c r="C79" s="7">
        <v>7</v>
      </c>
      <c r="D79" s="7">
        <v>1</v>
      </c>
      <c r="E79" s="7">
        <v>0</v>
      </c>
      <c r="F79" s="20">
        <v>23369</v>
      </c>
      <c r="G79" s="20">
        <v>3616</v>
      </c>
      <c r="H79" s="20">
        <v>11129</v>
      </c>
      <c r="I79" s="20">
        <v>1613</v>
      </c>
      <c r="J79" s="20">
        <v>12240</v>
      </c>
      <c r="K79" s="20">
        <v>2003</v>
      </c>
      <c r="L79" s="20">
        <v>20332</v>
      </c>
      <c r="M79" s="20">
        <v>12968</v>
      </c>
      <c r="N79" s="20">
        <v>1393</v>
      </c>
      <c r="O79" s="20">
        <v>9794</v>
      </c>
      <c r="P79" s="20">
        <v>7115</v>
      </c>
      <c r="Q79" s="20">
        <v>655</v>
      </c>
      <c r="R79" s="20">
        <f t="shared" si="18"/>
        <v>10538</v>
      </c>
      <c r="S79" s="20">
        <f t="shared" si="19"/>
        <v>5853</v>
      </c>
      <c r="T79" s="20">
        <f t="shared" si="20"/>
        <v>738</v>
      </c>
      <c r="U79" s="9">
        <f t="shared" si="21"/>
        <v>14.493665199029563</v>
      </c>
      <c r="V79" s="9">
        <f t="shared" si="22"/>
        <v>16.36437908496732</v>
      </c>
      <c r="W79" s="9">
        <f t="shared" si="23"/>
        <v>1.870713885937759</v>
      </c>
      <c r="X79" s="9">
        <f t="shared" si="24"/>
        <v>72.64651827649581</v>
      </c>
      <c r="Y79" s="9">
        <f t="shared" si="25"/>
        <v>55.541848548111595</v>
      </c>
      <c r="Z79" s="9">
        <f t="shared" si="26"/>
        <v>-17.104669728384216</v>
      </c>
    </row>
    <row r="80" spans="1:26" ht="12.75">
      <c r="A80" s="7" t="s">
        <v>159</v>
      </c>
      <c r="B80" s="8" t="s">
        <v>160</v>
      </c>
      <c r="C80" s="7">
        <v>7</v>
      </c>
      <c r="D80" s="7">
        <v>0</v>
      </c>
      <c r="E80" s="7">
        <v>0</v>
      </c>
      <c r="F80" s="20">
        <v>58</v>
      </c>
      <c r="G80" s="20">
        <v>7</v>
      </c>
      <c r="H80" s="20">
        <v>34</v>
      </c>
      <c r="I80" s="20">
        <v>3</v>
      </c>
      <c r="J80" s="20">
        <v>24</v>
      </c>
      <c r="K80" s="20">
        <v>4</v>
      </c>
      <c r="L80" s="20">
        <v>55</v>
      </c>
      <c r="M80" s="20">
        <v>37</v>
      </c>
      <c r="N80" s="20">
        <v>5</v>
      </c>
      <c r="O80" s="20">
        <v>31</v>
      </c>
      <c r="P80" s="20">
        <v>26</v>
      </c>
      <c r="Q80" s="20">
        <v>2</v>
      </c>
      <c r="R80" s="20">
        <f t="shared" si="18"/>
        <v>24</v>
      </c>
      <c r="S80" s="20">
        <f t="shared" si="19"/>
        <v>11</v>
      </c>
      <c r="T80" s="20">
        <f t="shared" si="20"/>
        <v>3</v>
      </c>
      <c r="U80" s="9">
        <f t="shared" si="21"/>
        <v>8.823529411764707</v>
      </c>
      <c r="V80" s="9">
        <f t="shared" si="22"/>
        <v>16.666666666666664</v>
      </c>
      <c r="W80" s="9">
        <f t="shared" si="23"/>
        <v>7.843137254901958</v>
      </c>
      <c r="X80" s="9">
        <f t="shared" si="24"/>
        <v>83.87096774193549</v>
      </c>
      <c r="Y80" s="9">
        <f t="shared" si="25"/>
        <v>45.83333333333333</v>
      </c>
      <c r="Z80" s="9">
        <f t="shared" si="26"/>
        <v>-38.03763440860216</v>
      </c>
    </row>
    <row r="81" spans="1:26" ht="12.75">
      <c r="A81" s="7" t="s">
        <v>161</v>
      </c>
      <c r="B81" s="8" t="s">
        <v>162</v>
      </c>
      <c r="C81" s="7">
        <v>8</v>
      </c>
      <c r="D81" s="7">
        <v>1</v>
      </c>
      <c r="E81" s="7">
        <v>1</v>
      </c>
      <c r="F81" s="20">
        <v>6176</v>
      </c>
      <c r="G81" s="20">
        <v>1317</v>
      </c>
      <c r="H81" s="20">
        <v>2745</v>
      </c>
      <c r="I81" s="20">
        <v>579</v>
      </c>
      <c r="J81" s="20">
        <v>3431</v>
      </c>
      <c r="K81" s="20">
        <v>738</v>
      </c>
      <c r="L81" s="20">
        <v>4595</v>
      </c>
      <c r="M81" s="20">
        <v>3130</v>
      </c>
      <c r="N81" s="20">
        <v>295</v>
      </c>
      <c r="O81" s="20">
        <v>2156</v>
      </c>
      <c r="P81" s="20">
        <v>1618</v>
      </c>
      <c r="Q81" s="20">
        <v>142</v>
      </c>
      <c r="R81" s="20">
        <f t="shared" si="18"/>
        <v>2439</v>
      </c>
      <c r="S81" s="20">
        <f t="shared" si="19"/>
        <v>1512</v>
      </c>
      <c r="T81" s="20">
        <f t="shared" si="20"/>
        <v>153</v>
      </c>
      <c r="U81" s="9">
        <f t="shared" si="21"/>
        <v>21.092896174863387</v>
      </c>
      <c r="V81" s="9">
        <f t="shared" si="22"/>
        <v>21.5097639172253</v>
      </c>
      <c r="W81" s="9">
        <f t="shared" si="23"/>
        <v>0.41686774236191226</v>
      </c>
      <c r="X81" s="9">
        <f t="shared" si="24"/>
        <v>75.04638218923934</v>
      </c>
      <c r="Y81" s="9">
        <f t="shared" si="25"/>
        <v>61.99261992619927</v>
      </c>
      <c r="Z81" s="9">
        <f t="shared" si="26"/>
        <v>-13.05376226304007</v>
      </c>
    </row>
    <row r="82" spans="1:26" ht="12.75">
      <c r="A82" s="7" t="s">
        <v>163</v>
      </c>
      <c r="B82" s="8" t="s">
        <v>164</v>
      </c>
      <c r="C82" s="7">
        <v>8</v>
      </c>
      <c r="D82" s="7">
        <v>1</v>
      </c>
      <c r="E82" s="7">
        <v>1</v>
      </c>
      <c r="F82" s="20">
        <v>6456</v>
      </c>
      <c r="G82" s="20">
        <v>1391</v>
      </c>
      <c r="H82" s="20">
        <v>2873</v>
      </c>
      <c r="I82" s="20">
        <v>656</v>
      </c>
      <c r="J82" s="20">
        <v>3583</v>
      </c>
      <c r="K82" s="20">
        <v>735</v>
      </c>
      <c r="L82" s="20">
        <v>4567</v>
      </c>
      <c r="M82" s="20">
        <v>2968</v>
      </c>
      <c r="N82" s="20">
        <v>301</v>
      </c>
      <c r="O82" s="20">
        <v>2209</v>
      </c>
      <c r="P82" s="20">
        <v>1541</v>
      </c>
      <c r="Q82" s="20">
        <v>147</v>
      </c>
      <c r="R82" s="20">
        <f t="shared" si="18"/>
        <v>2358</v>
      </c>
      <c r="S82" s="20">
        <f t="shared" si="19"/>
        <v>1427</v>
      </c>
      <c r="T82" s="20">
        <f t="shared" si="20"/>
        <v>154</v>
      </c>
      <c r="U82" s="9">
        <f t="shared" si="21"/>
        <v>22.833275321963104</v>
      </c>
      <c r="V82" s="9">
        <f t="shared" si="22"/>
        <v>20.513536142897014</v>
      </c>
      <c r="W82" s="9">
        <f t="shared" si="23"/>
        <v>-2.31973917906609</v>
      </c>
      <c r="X82" s="9">
        <f t="shared" si="24"/>
        <v>69.76007243096424</v>
      </c>
      <c r="Y82" s="9">
        <f t="shared" si="25"/>
        <v>60.51738761662426</v>
      </c>
      <c r="Z82" s="9">
        <f t="shared" si="26"/>
        <v>-9.242684814339981</v>
      </c>
    </row>
    <row r="83" spans="1:26" ht="12.75">
      <c r="A83" s="7" t="s">
        <v>165</v>
      </c>
      <c r="B83" s="8" t="s">
        <v>166</v>
      </c>
      <c r="C83" s="7">
        <v>8</v>
      </c>
      <c r="D83" s="7">
        <v>1</v>
      </c>
      <c r="E83" s="7">
        <v>1</v>
      </c>
      <c r="F83" s="20">
        <v>36044</v>
      </c>
      <c r="G83" s="20">
        <v>8350</v>
      </c>
      <c r="H83" s="20">
        <v>15949</v>
      </c>
      <c r="I83" s="20">
        <v>3883</v>
      </c>
      <c r="J83" s="20">
        <v>20095</v>
      </c>
      <c r="K83" s="20">
        <v>4467</v>
      </c>
      <c r="L83" s="20">
        <v>25829</v>
      </c>
      <c r="M83" s="20">
        <v>17242</v>
      </c>
      <c r="N83" s="20">
        <v>1614</v>
      </c>
      <c r="O83" s="20">
        <v>12311</v>
      </c>
      <c r="P83" s="20">
        <v>8869</v>
      </c>
      <c r="Q83" s="20">
        <v>808</v>
      </c>
      <c r="R83" s="20">
        <f t="shared" si="18"/>
        <v>13518</v>
      </c>
      <c r="S83" s="20">
        <f t="shared" si="19"/>
        <v>8373</v>
      </c>
      <c r="T83" s="20">
        <f t="shared" si="20"/>
        <v>806</v>
      </c>
      <c r="U83" s="9">
        <f t="shared" si="21"/>
        <v>24.34635400338579</v>
      </c>
      <c r="V83" s="9">
        <f t="shared" si="22"/>
        <v>22.22941030106992</v>
      </c>
      <c r="W83" s="9">
        <f t="shared" si="23"/>
        <v>-2.116943702315872</v>
      </c>
      <c r="X83" s="9">
        <f t="shared" si="24"/>
        <v>72.0412639103241</v>
      </c>
      <c r="Y83" s="9">
        <f t="shared" si="25"/>
        <v>61.93963604083444</v>
      </c>
      <c r="Z83" s="9">
        <f t="shared" si="26"/>
        <v>-10.101627869489661</v>
      </c>
    </row>
    <row r="84" spans="1:26" ht="12.75">
      <c r="A84" s="7" t="s">
        <v>167</v>
      </c>
      <c r="B84" s="8" t="s">
        <v>168</v>
      </c>
      <c r="C84" s="7">
        <v>8</v>
      </c>
      <c r="D84" s="7">
        <v>1</v>
      </c>
      <c r="E84" s="7">
        <v>1</v>
      </c>
      <c r="F84" s="20">
        <v>4085</v>
      </c>
      <c r="G84" s="20">
        <v>1750</v>
      </c>
      <c r="H84" s="20">
        <v>1776</v>
      </c>
      <c r="I84" s="20">
        <v>855</v>
      </c>
      <c r="J84" s="20">
        <v>2309</v>
      </c>
      <c r="K84" s="20">
        <v>895</v>
      </c>
      <c r="L84" s="20">
        <v>2889</v>
      </c>
      <c r="M84" s="20">
        <v>2043</v>
      </c>
      <c r="N84" s="20">
        <v>119</v>
      </c>
      <c r="O84" s="20">
        <v>1362</v>
      </c>
      <c r="P84" s="20">
        <v>1039</v>
      </c>
      <c r="Q84" s="20">
        <v>56</v>
      </c>
      <c r="R84" s="20">
        <f t="shared" si="18"/>
        <v>1527</v>
      </c>
      <c r="S84" s="20">
        <f t="shared" si="19"/>
        <v>1004</v>
      </c>
      <c r="T84" s="20">
        <f t="shared" si="20"/>
        <v>63</v>
      </c>
      <c r="U84" s="9">
        <f t="shared" si="21"/>
        <v>48.141891891891895</v>
      </c>
      <c r="V84" s="9">
        <f t="shared" si="22"/>
        <v>38.761368557817235</v>
      </c>
      <c r="W84" s="9">
        <f t="shared" si="23"/>
        <v>-9.38052333407466</v>
      </c>
      <c r="X84" s="9">
        <f t="shared" si="24"/>
        <v>76.2848751835536</v>
      </c>
      <c r="Y84" s="9">
        <f t="shared" si="25"/>
        <v>65.74983628028815</v>
      </c>
      <c r="Z84" s="9">
        <f t="shared" si="26"/>
        <v>-10.535038903265445</v>
      </c>
    </row>
    <row r="85" spans="1:26" ht="12.75">
      <c r="A85" s="7" t="s">
        <v>169</v>
      </c>
      <c r="B85" s="8" t="s">
        <v>170</v>
      </c>
      <c r="C85" s="7">
        <v>8</v>
      </c>
      <c r="D85" s="7">
        <v>1</v>
      </c>
      <c r="E85" s="7">
        <v>1</v>
      </c>
      <c r="F85" s="20">
        <v>26027</v>
      </c>
      <c r="G85" s="20">
        <v>7759</v>
      </c>
      <c r="H85" s="20">
        <v>11391</v>
      </c>
      <c r="I85" s="20">
        <v>3812</v>
      </c>
      <c r="J85" s="20">
        <v>14636</v>
      </c>
      <c r="K85" s="20">
        <v>3947</v>
      </c>
      <c r="L85" s="20">
        <v>19145</v>
      </c>
      <c r="M85" s="20">
        <v>13032</v>
      </c>
      <c r="N85" s="20">
        <v>1000</v>
      </c>
      <c r="O85" s="20">
        <v>8934</v>
      </c>
      <c r="P85" s="20">
        <v>6626</v>
      </c>
      <c r="Q85" s="20">
        <v>478</v>
      </c>
      <c r="R85" s="20">
        <f t="shared" si="18"/>
        <v>10211</v>
      </c>
      <c r="S85" s="20">
        <f t="shared" si="19"/>
        <v>6406</v>
      </c>
      <c r="T85" s="20">
        <f t="shared" si="20"/>
        <v>522</v>
      </c>
      <c r="U85" s="9">
        <f t="shared" si="21"/>
        <v>33.465016240891934</v>
      </c>
      <c r="V85" s="9">
        <f t="shared" si="22"/>
        <v>26.96775075157147</v>
      </c>
      <c r="W85" s="9">
        <f t="shared" si="23"/>
        <v>-6.4972654893204655</v>
      </c>
      <c r="X85" s="9">
        <f t="shared" si="24"/>
        <v>74.16610700693978</v>
      </c>
      <c r="Y85" s="9">
        <f t="shared" si="25"/>
        <v>62.73626481245715</v>
      </c>
      <c r="Z85" s="9">
        <f t="shared" si="26"/>
        <v>-11.429842194482632</v>
      </c>
    </row>
    <row r="86" spans="1:26" ht="12.75">
      <c r="A86" s="7" t="s">
        <v>171</v>
      </c>
      <c r="B86" s="8" t="s">
        <v>172</v>
      </c>
      <c r="C86" s="7">
        <v>8</v>
      </c>
      <c r="D86" s="7">
        <v>1</v>
      </c>
      <c r="E86" s="7">
        <v>1</v>
      </c>
      <c r="F86" s="20">
        <v>9467</v>
      </c>
      <c r="G86" s="20">
        <v>3722</v>
      </c>
      <c r="H86" s="20">
        <v>4311</v>
      </c>
      <c r="I86" s="20">
        <v>1859</v>
      </c>
      <c r="J86" s="20">
        <v>5156</v>
      </c>
      <c r="K86" s="20">
        <v>1863</v>
      </c>
      <c r="L86" s="20">
        <v>7641</v>
      </c>
      <c r="M86" s="20">
        <v>5106</v>
      </c>
      <c r="N86" s="20">
        <v>350</v>
      </c>
      <c r="O86" s="20">
        <v>3527</v>
      </c>
      <c r="P86" s="20">
        <v>2581</v>
      </c>
      <c r="Q86" s="20">
        <v>171</v>
      </c>
      <c r="R86" s="20">
        <f t="shared" si="18"/>
        <v>4114</v>
      </c>
      <c r="S86" s="20">
        <f t="shared" si="19"/>
        <v>2525</v>
      </c>
      <c r="T86" s="20">
        <f t="shared" si="20"/>
        <v>179</v>
      </c>
      <c r="U86" s="9">
        <f t="shared" si="21"/>
        <v>43.12224541869636</v>
      </c>
      <c r="V86" s="9">
        <f t="shared" si="22"/>
        <v>36.13266097750194</v>
      </c>
      <c r="W86" s="9">
        <f t="shared" si="23"/>
        <v>-6.989584441194417</v>
      </c>
      <c r="X86" s="9">
        <f t="shared" si="24"/>
        <v>73.17833853132974</v>
      </c>
      <c r="Y86" s="9">
        <f t="shared" si="25"/>
        <v>61.37578998541565</v>
      </c>
      <c r="Z86" s="9">
        <f t="shared" si="26"/>
        <v>-11.802548545914092</v>
      </c>
    </row>
    <row r="87" spans="1:26" ht="12.75">
      <c r="A87" s="7" t="s">
        <v>173</v>
      </c>
      <c r="B87" s="8" t="s">
        <v>174</v>
      </c>
      <c r="C87" s="7">
        <v>8</v>
      </c>
      <c r="D87" s="7">
        <v>1</v>
      </c>
      <c r="E87" s="7">
        <v>1</v>
      </c>
      <c r="F87" s="20">
        <v>13145</v>
      </c>
      <c r="G87" s="20">
        <v>4424</v>
      </c>
      <c r="H87" s="20">
        <v>6185</v>
      </c>
      <c r="I87" s="20">
        <v>2234</v>
      </c>
      <c r="J87" s="20">
        <v>6960</v>
      </c>
      <c r="K87" s="20">
        <v>2190</v>
      </c>
      <c r="L87" s="20">
        <v>10444</v>
      </c>
      <c r="M87" s="20">
        <v>6878</v>
      </c>
      <c r="N87" s="20">
        <v>515</v>
      </c>
      <c r="O87" s="20">
        <v>4908</v>
      </c>
      <c r="P87" s="20">
        <v>3528</v>
      </c>
      <c r="Q87" s="20">
        <v>254</v>
      </c>
      <c r="R87" s="20">
        <f t="shared" si="18"/>
        <v>5536</v>
      </c>
      <c r="S87" s="20">
        <f t="shared" si="19"/>
        <v>3350</v>
      </c>
      <c r="T87" s="20">
        <f t="shared" si="20"/>
        <v>261</v>
      </c>
      <c r="U87" s="9">
        <f t="shared" si="21"/>
        <v>36.119644300727565</v>
      </c>
      <c r="V87" s="9">
        <f t="shared" si="22"/>
        <v>31.46551724137931</v>
      </c>
      <c r="W87" s="9">
        <f t="shared" si="23"/>
        <v>-4.654127059348255</v>
      </c>
      <c r="X87" s="9">
        <f t="shared" si="24"/>
        <v>71.88264058679707</v>
      </c>
      <c r="Y87" s="9">
        <f t="shared" si="25"/>
        <v>60.513005780346816</v>
      </c>
      <c r="Z87" s="9">
        <f t="shared" si="26"/>
        <v>-11.36963480645025</v>
      </c>
    </row>
    <row r="88" spans="1:26" ht="12.75">
      <c r="A88" s="7" t="s">
        <v>175</v>
      </c>
      <c r="B88" s="8" t="s">
        <v>176</v>
      </c>
      <c r="C88" s="7">
        <v>8</v>
      </c>
      <c r="D88" s="7">
        <v>1</v>
      </c>
      <c r="E88" s="7">
        <v>1</v>
      </c>
      <c r="F88" s="20">
        <v>1973</v>
      </c>
      <c r="G88" s="20">
        <v>511</v>
      </c>
      <c r="H88" s="20">
        <v>1018</v>
      </c>
      <c r="I88" s="20">
        <v>265</v>
      </c>
      <c r="J88" s="20">
        <v>955</v>
      </c>
      <c r="K88" s="20">
        <v>246</v>
      </c>
      <c r="L88" s="20">
        <v>1579</v>
      </c>
      <c r="M88" s="20">
        <v>1043</v>
      </c>
      <c r="N88" s="20">
        <v>76</v>
      </c>
      <c r="O88" s="20">
        <v>832</v>
      </c>
      <c r="P88" s="20">
        <v>632</v>
      </c>
      <c r="Q88" s="20">
        <v>39</v>
      </c>
      <c r="R88" s="20">
        <f t="shared" si="18"/>
        <v>747</v>
      </c>
      <c r="S88" s="20">
        <f t="shared" si="19"/>
        <v>411</v>
      </c>
      <c r="T88" s="20">
        <f t="shared" si="20"/>
        <v>37</v>
      </c>
      <c r="U88" s="9">
        <f t="shared" si="21"/>
        <v>26.031434184675835</v>
      </c>
      <c r="V88" s="9">
        <f t="shared" si="22"/>
        <v>25.759162303664922</v>
      </c>
      <c r="W88" s="9">
        <f t="shared" si="23"/>
        <v>-0.27227188101091215</v>
      </c>
      <c r="X88" s="9">
        <f t="shared" si="24"/>
        <v>75.96153846153845</v>
      </c>
      <c r="Y88" s="9">
        <f t="shared" si="25"/>
        <v>55.020080321285135</v>
      </c>
      <c r="Z88" s="9">
        <f t="shared" si="26"/>
        <v>-20.941458140253317</v>
      </c>
    </row>
    <row r="89" spans="1:26" ht="12.75">
      <c r="A89" s="7" t="s">
        <v>177</v>
      </c>
      <c r="B89" s="8" t="s">
        <v>178</v>
      </c>
      <c r="C89" s="7">
        <v>8</v>
      </c>
      <c r="D89" s="7">
        <v>1</v>
      </c>
      <c r="E89" s="7">
        <v>0</v>
      </c>
      <c r="F89" s="20">
        <v>487</v>
      </c>
      <c r="G89" s="20">
        <v>88</v>
      </c>
      <c r="H89" s="20">
        <v>231</v>
      </c>
      <c r="I89" s="20">
        <v>43</v>
      </c>
      <c r="J89" s="20">
        <v>256</v>
      </c>
      <c r="K89" s="20">
        <v>45</v>
      </c>
      <c r="L89" s="20">
        <v>431</v>
      </c>
      <c r="M89" s="20">
        <v>243</v>
      </c>
      <c r="N89" s="20">
        <v>51</v>
      </c>
      <c r="O89" s="20">
        <v>198</v>
      </c>
      <c r="P89" s="20">
        <v>143</v>
      </c>
      <c r="Q89" s="20">
        <v>23</v>
      </c>
      <c r="R89" s="20">
        <f t="shared" si="18"/>
        <v>233</v>
      </c>
      <c r="S89" s="20">
        <f t="shared" si="19"/>
        <v>100</v>
      </c>
      <c r="T89" s="20">
        <f t="shared" si="20"/>
        <v>28</v>
      </c>
      <c r="U89" s="9">
        <f t="shared" si="21"/>
        <v>18.614718614718615</v>
      </c>
      <c r="V89" s="9">
        <f t="shared" si="22"/>
        <v>17.578125</v>
      </c>
      <c r="W89" s="9">
        <f t="shared" si="23"/>
        <v>-1.0365936147186154</v>
      </c>
      <c r="X89" s="9">
        <f t="shared" si="24"/>
        <v>72.22222222222221</v>
      </c>
      <c r="Y89" s="9">
        <f t="shared" si="25"/>
        <v>42.91845493562232</v>
      </c>
      <c r="Z89" s="9">
        <f t="shared" si="26"/>
        <v>-29.303767286599893</v>
      </c>
    </row>
    <row r="90" spans="1:26" ht="12.75">
      <c r="A90" s="7" t="s">
        <v>179</v>
      </c>
      <c r="B90" s="8" t="s">
        <v>180</v>
      </c>
      <c r="C90" s="7">
        <v>9</v>
      </c>
      <c r="D90" s="7">
        <v>1</v>
      </c>
      <c r="E90" s="7">
        <v>1</v>
      </c>
      <c r="F90" s="20">
        <v>6521</v>
      </c>
      <c r="G90" s="20">
        <v>3120</v>
      </c>
      <c r="H90" s="20">
        <v>2855</v>
      </c>
      <c r="I90" s="20">
        <v>1594</v>
      </c>
      <c r="J90" s="20">
        <v>3666</v>
      </c>
      <c r="K90" s="20">
        <v>1526</v>
      </c>
      <c r="L90" s="20">
        <v>4735</v>
      </c>
      <c r="M90" s="20">
        <v>3255</v>
      </c>
      <c r="N90" s="20">
        <v>208</v>
      </c>
      <c r="O90" s="20">
        <v>2204</v>
      </c>
      <c r="P90" s="20">
        <v>1681</v>
      </c>
      <c r="Q90" s="20">
        <v>89</v>
      </c>
      <c r="R90" s="20">
        <f t="shared" si="18"/>
        <v>2531</v>
      </c>
      <c r="S90" s="20">
        <f t="shared" si="19"/>
        <v>1574</v>
      </c>
      <c r="T90" s="20">
        <f t="shared" si="20"/>
        <v>119</v>
      </c>
      <c r="U90" s="9">
        <f t="shared" si="21"/>
        <v>55.83187390542908</v>
      </c>
      <c r="V90" s="9">
        <f t="shared" si="22"/>
        <v>41.62575013638843</v>
      </c>
      <c r="W90" s="9">
        <f t="shared" si="23"/>
        <v>-14.206123769040644</v>
      </c>
      <c r="X90" s="9">
        <f t="shared" si="24"/>
        <v>76.27041742286751</v>
      </c>
      <c r="Y90" s="9">
        <f t="shared" si="25"/>
        <v>62.188858158830506</v>
      </c>
      <c r="Z90" s="9">
        <f t="shared" si="26"/>
        <v>-14.081559264037004</v>
      </c>
    </row>
    <row r="91" spans="1:26" ht="12.75">
      <c r="A91" s="7" t="s">
        <v>181</v>
      </c>
      <c r="B91" s="8" t="s">
        <v>182</v>
      </c>
      <c r="C91" s="7">
        <v>9</v>
      </c>
      <c r="D91" s="7">
        <v>1</v>
      </c>
      <c r="E91" s="7">
        <v>1</v>
      </c>
      <c r="F91" s="20">
        <v>7773</v>
      </c>
      <c r="G91" s="20">
        <v>2978</v>
      </c>
      <c r="H91" s="20">
        <v>3410</v>
      </c>
      <c r="I91" s="20">
        <v>1416</v>
      </c>
      <c r="J91" s="20">
        <v>4363</v>
      </c>
      <c r="K91" s="20">
        <v>1562</v>
      </c>
      <c r="L91" s="20">
        <v>5758</v>
      </c>
      <c r="M91" s="20">
        <v>3883</v>
      </c>
      <c r="N91" s="20">
        <v>298</v>
      </c>
      <c r="O91" s="20">
        <v>2673</v>
      </c>
      <c r="P91" s="20">
        <v>1940</v>
      </c>
      <c r="Q91" s="20">
        <v>143</v>
      </c>
      <c r="R91" s="20">
        <f t="shared" si="18"/>
        <v>3085</v>
      </c>
      <c r="S91" s="20">
        <f t="shared" si="19"/>
        <v>1943</v>
      </c>
      <c r="T91" s="20">
        <f t="shared" si="20"/>
        <v>155</v>
      </c>
      <c r="U91" s="9">
        <f t="shared" si="21"/>
        <v>41.52492668621701</v>
      </c>
      <c r="V91" s="9">
        <f t="shared" si="22"/>
        <v>35.80105432042173</v>
      </c>
      <c r="W91" s="9">
        <f t="shared" si="23"/>
        <v>-5.72387236579528</v>
      </c>
      <c r="X91" s="9">
        <f t="shared" si="24"/>
        <v>72.5776281331837</v>
      </c>
      <c r="Y91" s="9">
        <f t="shared" si="25"/>
        <v>62.982171799027554</v>
      </c>
      <c r="Z91" s="9">
        <f t="shared" si="26"/>
        <v>-9.59545633415614</v>
      </c>
    </row>
    <row r="92" spans="1:26" ht="12.75">
      <c r="A92" s="7" t="s">
        <v>183</v>
      </c>
      <c r="B92" s="8" t="s">
        <v>184</v>
      </c>
      <c r="C92" s="7">
        <v>9</v>
      </c>
      <c r="D92" s="7">
        <v>1</v>
      </c>
      <c r="E92" s="7">
        <v>1</v>
      </c>
      <c r="F92" s="20">
        <v>30590</v>
      </c>
      <c r="G92" s="20">
        <v>10231</v>
      </c>
      <c r="H92" s="20">
        <v>14161</v>
      </c>
      <c r="I92" s="20">
        <v>5014</v>
      </c>
      <c r="J92" s="20">
        <v>16429</v>
      </c>
      <c r="K92" s="20">
        <v>5217</v>
      </c>
      <c r="L92" s="20">
        <v>25675</v>
      </c>
      <c r="M92" s="20">
        <v>17479</v>
      </c>
      <c r="N92" s="20">
        <v>1310</v>
      </c>
      <c r="O92" s="20">
        <v>12177</v>
      </c>
      <c r="P92" s="20">
        <v>9003</v>
      </c>
      <c r="Q92" s="20">
        <v>616</v>
      </c>
      <c r="R92" s="20">
        <f t="shared" si="18"/>
        <v>13498</v>
      </c>
      <c r="S92" s="20">
        <f t="shared" si="19"/>
        <v>8476</v>
      </c>
      <c r="T92" s="20">
        <f t="shared" si="20"/>
        <v>694</v>
      </c>
      <c r="U92" s="9">
        <f t="shared" si="21"/>
        <v>35.40710401807782</v>
      </c>
      <c r="V92" s="9">
        <f t="shared" si="22"/>
        <v>31.75482378720555</v>
      </c>
      <c r="W92" s="9">
        <f t="shared" si="23"/>
        <v>-3.652280230872268</v>
      </c>
      <c r="X92" s="9">
        <f t="shared" si="24"/>
        <v>73.93446661739344</v>
      </c>
      <c r="Y92" s="9">
        <f t="shared" si="25"/>
        <v>62.79448807230701</v>
      </c>
      <c r="Z92" s="9">
        <f t="shared" si="26"/>
        <v>-11.139978545086429</v>
      </c>
    </row>
    <row r="93" spans="1:26" ht="12.75">
      <c r="A93" s="7" t="s">
        <v>185</v>
      </c>
      <c r="B93" s="8" t="s">
        <v>186</v>
      </c>
      <c r="C93" s="7">
        <v>9</v>
      </c>
      <c r="D93" s="7">
        <v>1</v>
      </c>
      <c r="E93" s="7">
        <v>1</v>
      </c>
      <c r="F93" s="20">
        <v>19866</v>
      </c>
      <c r="G93" s="20">
        <v>4960</v>
      </c>
      <c r="H93" s="20">
        <v>9175</v>
      </c>
      <c r="I93" s="20">
        <v>2419</v>
      </c>
      <c r="J93" s="20">
        <v>10691</v>
      </c>
      <c r="K93" s="20">
        <v>2541</v>
      </c>
      <c r="L93" s="20">
        <v>15189</v>
      </c>
      <c r="M93" s="20">
        <v>9315</v>
      </c>
      <c r="N93" s="20">
        <v>1032</v>
      </c>
      <c r="O93" s="20">
        <v>7219</v>
      </c>
      <c r="P93" s="20">
        <v>4810</v>
      </c>
      <c r="Q93" s="20">
        <v>550</v>
      </c>
      <c r="R93" s="20">
        <f t="shared" si="18"/>
        <v>7970</v>
      </c>
      <c r="S93" s="20">
        <f t="shared" si="19"/>
        <v>4505</v>
      </c>
      <c r="T93" s="20">
        <f t="shared" si="20"/>
        <v>482</v>
      </c>
      <c r="U93" s="9">
        <f t="shared" si="21"/>
        <v>26.365122615803816</v>
      </c>
      <c r="V93" s="9">
        <f t="shared" si="22"/>
        <v>23.767655036946962</v>
      </c>
      <c r="W93" s="9">
        <f t="shared" si="23"/>
        <v>-2.597467578856854</v>
      </c>
      <c r="X93" s="9">
        <f t="shared" si="24"/>
        <v>66.62972710901786</v>
      </c>
      <c r="Y93" s="9">
        <f t="shared" si="25"/>
        <v>56.52446675031367</v>
      </c>
      <c r="Z93" s="9">
        <f t="shared" si="26"/>
        <v>-10.105260358704193</v>
      </c>
    </row>
    <row r="94" spans="1:26" ht="12.75">
      <c r="A94" s="7" t="s">
        <v>187</v>
      </c>
      <c r="B94" s="8" t="s">
        <v>188</v>
      </c>
      <c r="C94" s="7">
        <v>9</v>
      </c>
      <c r="D94" s="7">
        <v>1</v>
      </c>
      <c r="E94" s="7">
        <v>1</v>
      </c>
      <c r="F94" s="20">
        <v>11535</v>
      </c>
      <c r="G94" s="20">
        <v>3881</v>
      </c>
      <c r="H94" s="20">
        <v>5484</v>
      </c>
      <c r="I94" s="20">
        <v>1972</v>
      </c>
      <c r="J94" s="20">
        <v>6051</v>
      </c>
      <c r="K94" s="20">
        <v>1909</v>
      </c>
      <c r="L94" s="20">
        <v>9549</v>
      </c>
      <c r="M94" s="20">
        <v>6093</v>
      </c>
      <c r="N94" s="20">
        <v>443</v>
      </c>
      <c r="O94" s="20">
        <v>4604</v>
      </c>
      <c r="P94" s="20">
        <v>3281</v>
      </c>
      <c r="Q94" s="20">
        <v>214</v>
      </c>
      <c r="R94" s="20">
        <f t="shared" si="18"/>
        <v>4945</v>
      </c>
      <c r="S94" s="20">
        <f t="shared" si="19"/>
        <v>2812</v>
      </c>
      <c r="T94" s="20">
        <f t="shared" si="20"/>
        <v>229</v>
      </c>
      <c r="U94" s="9">
        <f t="shared" si="21"/>
        <v>35.95915390226112</v>
      </c>
      <c r="V94" s="9">
        <f t="shared" si="22"/>
        <v>31.548504379441418</v>
      </c>
      <c r="W94" s="9">
        <f t="shared" si="23"/>
        <v>-4.410649522819703</v>
      </c>
      <c r="X94" s="9">
        <f t="shared" si="24"/>
        <v>71.26411815812337</v>
      </c>
      <c r="Y94" s="9">
        <f t="shared" si="25"/>
        <v>56.86552072800809</v>
      </c>
      <c r="Z94" s="9">
        <f t="shared" si="26"/>
        <v>-14.398597430115274</v>
      </c>
    </row>
    <row r="95" spans="1:26" ht="12.75">
      <c r="A95" s="7" t="s">
        <v>189</v>
      </c>
      <c r="B95" s="8" t="s">
        <v>190</v>
      </c>
      <c r="C95" s="7">
        <v>9</v>
      </c>
      <c r="D95" s="7">
        <v>1</v>
      </c>
      <c r="E95" s="7">
        <v>0</v>
      </c>
      <c r="F95" s="20">
        <v>7165</v>
      </c>
      <c r="G95" s="20">
        <v>1941</v>
      </c>
      <c r="H95" s="20">
        <v>3355</v>
      </c>
      <c r="I95" s="20">
        <v>886</v>
      </c>
      <c r="J95" s="20">
        <v>3810</v>
      </c>
      <c r="K95" s="20">
        <v>1055</v>
      </c>
      <c r="L95" s="20">
        <v>6233</v>
      </c>
      <c r="M95" s="20">
        <v>4317</v>
      </c>
      <c r="N95" s="20">
        <v>325</v>
      </c>
      <c r="O95" s="20">
        <v>2990</v>
      </c>
      <c r="P95" s="20">
        <v>2263</v>
      </c>
      <c r="Q95" s="20">
        <v>152</v>
      </c>
      <c r="R95" s="20">
        <f t="shared" si="18"/>
        <v>3243</v>
      </c>
      <c r="S95" s="20">
        <f t="shared" si="19"/>
        <v>2054</v>
      </c>
      <c r="T95" s="20">
        <f t="shared" si="20"/>
        <v>173</v>
      </c>
      <c r="U95" s="9">
        <f t="shared" si="21"/>
        <v>26.40834575260805</v>
      </c>
      <c r="V95" s="9">
        <f t="shared" si="22"/>
        <v>27.69028871391076</v>
      </c>
      <c r="W95" s="9">
        <f t="shared" si="23"/>
        <v>1.2819429613027111</v>
      </c>
      <c r="X95" s="9">
        <f t="shared" si="24"/>
        <v>75.68561872909699</v>
      </c>
      <c r="Y95" s="9">
        <f t="shared" si="25"/>
        <v>63.336416897934015</v>
      </c>
      <c r="Z95" s="9">
        <f t="shared" si="26"/>
        <v>-12.349201831162972</v>
      </c>
    </row>
    <row r="96" spans="1:26" ht="12.75">
      <c r="A96" s="7" t="s">
        <v>191</v>
      </c>
      <c r="B96" s="8" t="s">
        <v>192</v>
      </c>
      <c r="C96" s="7">
        <v>9</v>
      </c>
      <c r="D96" s="7">
        <v>1</v>
      </c>
      <c r="E96" s="7">
        <v>0</v>
      </c>
      <c r="F96" s="20">
        <v>20155</v>
      </c>
      <c r="G96" s="20">
        <v>4284</v>
      </c>
      <c r="H96" s="20">
        <v>9212</v>
      </c>
      <c r="I96" s="20">
        <v>2033</v>
      </c>
      <c r="J96" s="20">
        <v>10943</v>
      </c>
      <c r="K96" s="20">
        <v>2251</v>
      </c>
      <c r="L96" s="20">
        <v>15886</v>
      </c>
      <c r="M96" s="20">
        <v>9874</v>
      </c>
      <c r="N96" s="20">
        <v>1030</v>
      </c>
      <c r="O96" s="20">
        <v>7527</v>
      </c>
      <c r="P96" s="20">
        <v>5030</v>
      </c>
      <c r="Q96" s="20">
        <v>529</v>
      </c>
      <c r="R96" s="20">
        <f t="shared" si="18"/>
        <v>8359</v>
      </c>
      <c r="S96" s="20">
        <f t="shared" si="19"/>
        <v>4844</v>
      </c>
      <c r="T96" s="20">
        <f t="shared" si="20"/>
        <v>501</v>
      </c>
      <c r="U96" s="9">
        <f t="shared" si="21"/>
        <v>22.06904038211029</v>
      </c>
      <c r="V96" s="9">
        <f t="shared" si="22"/>
        <v>20.570227542721376</v>
      </c>
      <c r="W96" s="9">
        <f t="shared" si="23"/>
        <v>-1.4988128393889149</v>
      </c>
      <c r="X96" s="9">
        <f t="shared" si="24"/>
        <v>66.82609273282849</v>
      </c>
      <c r="Y96" s="9">
        <f t="shared" si="25"/>
        <v>57.949515492283766</v>
      </c>
      <c r="Z96" s="9">
        <f t="shared" si="26"/>
        <v>-8.87657724054472</v>
      </c>
    </row>
    <row r="97" spans="1:26" ht="12.75">
      <c r="A97" s="7" t="s">
        <v>193</v>
      </c>
      <c r="B97" s="8" t="s">
        <v>194</v>
      </c>
      <c r="C97" s="7">
        <v>9</v>
      </c>
      <c r="D97" s="7">
        <v>1</v>
      </c>
      <c r="E97" s="7">
        <v>0</v>
      </c>
      <c r="F97" s="20">
        <v>18685</v>
      </c>
      <c r="G97" s="20">
        <v>4101</v>
      </c>
      <c r="H97" s="20">
        <v>9175</v>
      </c>
      <c r="I97" s="20">
        <v>1965</v>
      </c>
      <c r="J97" s="20">
        <v>9510</v>
      </c>
      <c r="K97" s="20">
        <v>2136</v>
      </c>
      <c r="L97" s="20">
        <v>16936</v>
      </c>
      <c r="M97" s="20">
        <v>11238</v>
      </c>
      <c r="N97" s="20">
        <v>918</v>
      </c>
      <c r="O97" s="20">
        <v>8403</v>
      </c>
      <c r="P97" s="20">
        <v>6244</v>
      </c>
      <c r="Q97" s="20">
        <v>419</v>
      </c>
      <c r="R97" s="20">
        <f t="shared" si="18"/>
        <v>8533</v>
      </c>
      <c r="S97" s="20">
        <f t="shared" si="19"/>
        <v>4994</v>
      </c>
      <c r="T97" s="20">
        <f t="shared" si="20"/>
        <v>499</v>
      </c>
      <c r="U97" s="9">
        <f t="shared" si="21"/>
        <v>21.416893732970028</v>
      </c>
      <c r="V97" s="9">
        <f t="shared" si="22"/>
        <v>22.46056782334385</v>
      </c>
      <c r="W97" s="9">
        <f t="shared" si="23"/>
        <v>1.0436740903738233</v>
      </c>
      <c r="X97" s="9">
        <f t="shared" si="24"/>
        <v>74.30679519219326</v>
      </c>
      <c r="Y97" s="9">
        <f t="shared" si="25"/>
        <v>58.525723661080505</v>
      </c>
      <c r="Z97" s="9">
        <f t="shared" si="26"/>
        <v>-15.781071531112758</v>
      </c>
    </row>
    <row r="98" spans="1:26" ht="12.75">
      <c r="A98" s="7" t="s">
        <v>195</v>
      </c>
      <c r="B98" s="8" t="s">
        <v>196</v>
      </c>
      <c r="C98" s="7">
        <v>9</v>
      </c>
      <c r="D98" s="7">
        <v>1</v>
      </c>
      <c r="E98" s="7">
        <v>0</v>
      </c>
      <c r="F98" s="20">
        <v>5141</v>
      </c>
      <c r="G98" s="20">
        <v>838</v>
      </c>
      <c r="H98" s="20">
        <v>2517</v>
      </c>
      <c r="I98" s="20">
        <v>367</v>
      </c>
      <c r="J98" s="20">
        <v>2624</v>
      </c>
      <c r="K98" s="20">
        <v>471</v>
      </c>
      <c r="L98" s="20">
        <v>4535</v>
      </c>
      <c r="M98" s="20">
        <v>2952</v>
      </c>
      <c r="N98" s="20">
        <v>267</v>
      </c>
      <c r="O98" s="20">
        <v>2248</v>
      </c>
      <c r="P98" s="20">
        <v>1647</v>
      </c>
      <c r="Q98" s="20">
        <v>140</v>
      </c>
      <c r="R98" s="20">
        <f t="shared" si="18"/>
        <v>2287</v>
      </c>
      <c r="S98" s="20">
        <f t="shared" si="19"/>
        <v>1305</v>
      </c>
      <c r="T98" s="20">
        <f t="shared" si="20"/>
        <v>127</v>
      </c>
      <c r="U98" s="9">
        <f t="shared" si="21"/>
        <v>14.580850218514104</v>
      </c>
      <c r="V98" s="9">
        <f t="shared" si="22"/>
        <v>17.94969512195122</v>
      </c>
      <c r="W98" s="9">
        <f t="shared" si="23"/>
        <v>3.3688449034371146</v>
      </c>
      <c r="X98" s="9">
        <f t="shared" si="24"/>
        <v>73.26512455516014</v>
      </c>
      <c r="Y98" s="9">
        <f t="shared" si="25"/>
        <v>57.061652820288586</v>
      </c>
      <c r="Z98" s="9">
        <f t="shared" si="26"/>
        <v>-16.203471734871556</v>
      </c>
    </row>
    <row r="99" spans="1:26" ht="12.75">
      <c r="A99" s="7" t="s">
        <v>197</v>
      </c>
      <c r="B99" s="8" t="s">
        <v>198</v>
      </c>
      <c r="C99" s="7">
        <v>9</v>
      </c>
      <c r="D99" s="7">
        <v>1</v>
      </c>
      <c r="E99" s="7">
        <v>0</v>
      </c>
      <c r="F99" s="20">
        <v>2224</v>
      </c>
      <c r="G99" s="20">
        <v>271</v>
      </c>
      <c r="H99" s="20">
        <v>1102</v>
      </c>
      <c r="I99" s="20">
        <v>115</v>
      </c>
      <c r="J99" s="20">
        <v>1122</v>
      </c>
      <c r="K99" s="20">
        <v>156</v>
      </c>
      <c r="L99" s="20">
        <v>1994</v>
      </c>
      <c r="M99" s="20">
        <v>1233</v>
      </c>
      <c r="N99" s="20">
        <v>114</v>
      </c>
      <c r="O99" s="20">
        <v>995</v>
      </c>
      <c r="P99" s="20">
        <v>745</v>
      </c>
      <c r="Q99" s="20">
        <v>47</v>
      </c>
      <c r="R99" s="20">
        <f t="shared" si="18"/>
        <v>999</v>
      </c>
      <c r="S99" s="20">
        <f t="shared" si="19"/>
        <v>488</v>
      </c>
      <c r="T99" s="20">
        <f t="shared" si="20"/>
        <v>67</v>
      </c>
      <c r="U99" s="9">
        <f t="shared" si="21"/>
        <v>10.43557168784029</v>
      </c>
      <c r="V99" s="9">
        <f t="shared" si="22"/>
        <v>13.903743315508022</v>
      </c>
      <c r="W99" s="9">
        <f t="shared" si="23"/>
        <v>3.468171627667731</v>
      </c>
      <c r="X99" s="9">
        <f t="shared" si="24"/>
        <v>74.87437185929649</v>
      </c>
      <c r="Y99" s="9">
        <f t="shared" si="25"/>
        <v>48.848848848848846</v>
      </c>
      <c r="Z99" s="9">
        <f t="shared" si="26"/>
        <v>-26.025523010447642</v>
      </c>
    </row>
    <row r="100" spans="1:26" ht="12" customHeight="1">
      <c r="A100" s="7" t="s">
        <v>199</v>
      </c>
      <c r="B100" s="8" t="s">
        <v>200</v>
      </c>
      <c r="C100" s="7">
        <v>9</v>
      </c>
      <c r="D100" s="7">
        <v>0</v>
      </c>
      <c r="E100" s="7">
        <v>0</v>
      </c>
      <c r="F100" s="20">
        <v>195</v>
      </c>
      <c r="G100" s="20">
        <v>19</v>
      </c>
      <c r="H100" s="20">
        <v>104</v>
      </c>
      <c r="I100" s="20">
        <v>6</v>
      </c>
      <c r="J100" s="20">
        <v>91</v>
      </c>
      <c r="K100" s="20">
        <v>13</v>
      </c>
      <c r="L100" s="20">
        <v>161</v>
      </c>
      <c r="M100" s="20">
        <v>106</v>
      </c>
      <c r="N100" s="20">
        <v>12</v>
      </c>
      <c r="O100" s="20">
        <v>83</v>
      </c>
      <c r="P100" s="20">
        <v>64</v>
      </c>
      <c r="Q100" s="20">
        <v>6</v>
      </c>
      <c r="R100" s="20">
        <f t="shared" si="18"/>
        <v>78</v>
      </c>
      <c r="S100" s="20">
        <f t="shared" si="19"/>
        <v>42</v>
      </c>
      <c r="T100" s="20">
        <f t="shared" si="20"/>
        <v>6</v>
      </c>
      <c r="U100" s="9">
        <f t="shared" si="21"/>
        <v>5.769230769230769</v>
      </c>
      <c r="V100" s="9">
        <f t="shared" si="22"/>
        <v>14.285714285714285</v>
      </c>
      <c r="W100" s="9">
        <f t="shared" si="23"/>
        <v>8.516483516483515</v>
      </c>
      <c r="X100" s="9">
        <f t="shared" si="24"/>
        <v>77.10843373493977</v>
      </c>
      <c r="Y100" s="9">
        <f t="shared" si="25"/>
        <v>53.84615384615385</v>
      </c>
      <c r="Z100" s="9">
        <f t="shared" si="26"/>
        <v>-23.26227988878592</v>
      </c>
    </row>
    <row r="101" spans="1:26" ht="12.75">
      <c r="A101" s="7" t="s">
        <v>201</v>
      </c>
      <c r="B101" s="8" t="s">
        <v>202</v>
      </c>
      <c r="C101" s="7">
        <v>9</v>
      </c>
      <c r="D101" s="7">
        <v>1</v>
      </c>
      <c r="E101" s="7">
        <v>0</v>
      </c>
      <c r="F101" s="20">
        <v>906</v>
      </c>
      <c r="G101" s="20">
        <v>66</v>
      </c>
      <c r="H101" s="20">
        <v>430</v>
      </c>
      <c r="I101" s="20">
        <v>28</v>
      </c>
      <c r="J101" s="20">
        <v>476</v>
      </c>
      <c r="K101" s="20">
        <v>38</v>
      </c>
      <c r="L101" s="20">
        <v>806</v>
      </c>
      <c r="M101" s="20">
        <v>434</v>
      </c>
      <c r="N101" s="20">
        <v>72</v>
      </c>
      <c r="O101" s="20">
        <v>380</v>
      </c>
      <c r="P101" s="20">
        <v>238</v>
      </c>
      <c r="Q101" s="20">
        <v>33</v>
      </c>
      <c r="R101" s="20">
        <f t="shared" si="18"/>
        <v>426</v>
      </c>
      <c r="S101" s="20">
        <f t="shared" si="19"/>
        <v>196</v>
      </c>
      <c r="T101" s="20">
        <f t="shared" si="20"/>
        <v>39</v>
      </c>
      <c r="U101" s="9">
        <f t="shared" si="21"/>
        <v>6.511627906976744</v>
      </c>
      <c r="V101" s="9">
        <f t="shared" si="22"/>
        <v>7.9831932773109235</v>
      </c>
      <c r="W101" s="9">
        <f t="shared" si="23"/>
        <v>1.4715653703341793</v>
      </c>
      <c r="X101" s="9">
        <f t="shared" si="24"/>
        <v>62.63157894736842</v>
      </c>
      <c r="Y101" s="9">
        <f t="shared" si="25"/>
        <v>46.009389671361504</v>
      </c>
      <c r="Z101" s="9">
        <f t="shared" si="26"/>
        <v>-16.622189276006914</v>
      </c>
    </row>
    <row r="102" spans="1:26" ht="12" customHeight="1">
      <c r="A102" s="7" t="s">
        <v>203</v>
      </c>
      <c r="B102" s="8" t="s">
        <v>204</v>
      </c>
      <c r="C102" s="7">
        <v>9</v>
      </c>
      <c r="D102" s="7">
        <v>0</v>
      </c>
      <c r="E102" s="7">
        <v>1</v>
      </c>
      <c r="F102" s="20">
        <v>8</v>
      </c>
      <c r="G102" s="20">
        <v>1</v>
      </c>
      <c r="H102" s="20">
        <v>3</v>
      </c>
      <c r="I102" s="20">
        <v>0</v>
      </c>
      <c r="J102" s="20">
        <v>5</v>
      </c>
      <c r="K102" s="20">
        <v>1</v>
      </c>
      <c r="L102" s="20">
        <v>7</v>
      </c>
      <c r="M102" s="20">
        <v>6</v>
      </c>
      <c r="N102" s="20">
        <v>0</v>
      </c>
      <c r="O102" s="20">
        <v>2</v>
      </c>
      <c r="P102" s="20">
        <v>2</v>
      </c>
      <c r="Q102" s="20">
        <v>0</v>
      </c>
      <c r="R102" s="20">
        <f t="shared" si="18"/>
        <v>5</v>
      </c>
      <c r="S102" s="20">
        <f t="shared" si="19"/>
        <v>4</v>
      </c>
      <c r="T102" s="20">
        <f t="shared" si="20"/>
        <v>0</v>
      </c>
      <c r="U102" s="9">
        <f t="shared" si="21"/>
        <v>0</v>
      </c>
      <c r="V102" s="9">
        <f t="shared" si="22"/>
        <v>20</v>
      </c>
      <c r="W102" s="9">
        <f t="shared" si="23"/>
        <v>20</v>
      </c>
      <c r="X102" s="9">
        <f t="shared" si="24"/>
        <v>100</v>
      </c>
      <c r="Y102" s="9">
        <f t="shared" si="25"/>
        <v>80</v>
      </c>
      <c r="Z102" s="9">
        <f t="shared" si="26"/>
        <v>-20</v>
      </c>
    </row>
    <row r="103" spans="1:26" ht="12.75">
      <c r="A103" s="7" t="s">
        <v>205</v>
      </c>
      <c r="B103" s="8" t="s">
        <v>206</v>
      </c>
      <c r="C103" s="7">
        <v>10</v>
      </c>
      <c r="D103" s="7">
        <v>1</v>
      </c>
      <c r="E103" s="7">
        <v>0</v>
      </c>
      <c r="F103" s="20">
        <v>11950</v>
      </c>
      <c r="G103" s="20">
        <v>2771</v>
      </c>
      <c r="H103" s="20">
        <v>5729</v>
      </c>
      <c r="I103" s="20">
        <v>1188</v>
      </c>
      <c r="J103" s="20">
        <v>6221</v>
      </c>
      <c r="K103" s="20">
        <v>1583</v>
      </c>
      <c r="L103" s="20">
        <v>10796</v>
      </c>
      <c r="M103" s="20">
        <v>7982</v>
      </c>
      <c r="N103" s="20">
        <v>637</v>
      </c>
      <c r="O103" s="20">
        <v>5276</v>
      </c>
      <c r="P103" s="20">
        <v>4216</v>
      </c>
      <c r="Q103" s="20">
        <v>280</v>
      </c>
      <c r="R103" s="20">
        <f t="shared" si="18"/>
        <v>5520</v>
      </c>
      <c r="S103" s="20">
        <f t="shared" si="19"/>
        <v>3766</v>
      </c>
      <c r="T103" s="20">
        <f t="shared" si="20"/>
        <v>357</v>
      </c>
      <c r="U103" s="9">
        <f t="shared" si="21"/>
        <v>20.736603246639902</v>
      </c>
      <c r="V103" s="9">
        <f t="shared" si="22"/>
        <v>25.446069763703584</v>
      </c>
      <c r="W103" s="9">
        <f t="shared" si="23"/>
        <v>4.709466517063682</v>
      </c>
      <c r="X103" s="9">
        <f t="shared" si="24"/>
        <v>79.9090219863533</v>
      </c>
      <c r="Y103" s="9">
        <f t="shared" si="25"/>
        <v>68.22463768115942</v>
      </c>
      <c r="Z103" s="9">
        <f t="shared" si="26"/>
        <v>-11.684384305193873</v>
      </c>
    </row>
    <row r="104" spans="1:26" ht="12.75">
      <c r="A104" s="7" t="s">
        <v>207</v>
      </c>
      <c r="B104" s="8" t="s">
        <v>208</v>
      </c>
      <c r="C104" s="7">
        <v>10</v>
      </c>
      <c r="D104" s="7">
        <v>1</v>
      </c>
      <c r="E104" s="7">
        <v>0</v>
      </c>
      <c r="F104" s="20">
        <v>20479</v>
      </c>
      <c r="G104" s="20">
        <v>2289</v>
      </c>
      <c r="H104" s="20">
        <v>9700</v>
      </c>
      <c r="I104" s="20">
        <v>983</v>
      </c>
      <c r="J104" s="20">
        <v>10779</v>
      </c>
      <c r="K104" s="20">
        <v>1306</v>
      </c>
      <c r="L104" s="20">
        <v>17533</v>
      </c>
      <c r="M104" s="20">
        <v>10789</v>
      </c>
      <c r="N104" s="20">
        <v>1521</v>
      </c>
      <c r="O104" s="20">
        <v>8481</v>
      </c>
      <c r="P104" s="20">
        <v>5919</v>
      </c>
      <c r="Q104" s="20">
        <v>760</v>
      </c>
      <c r="R104" s="20">
        <f t="shared" si="18"/>
        <v>9052</v>
      </c>
      <c r="S104" s="20">
        <f t="shared" si="19"/>
        <v>4870</v>
      </c>
      <c r="T104" s="20">
        <f t="shared" si="20"/>
        <v>761</v>
      </c>
      <c r="U104" s="9">
        <f t="shared" si="21"/>
        <v>10.1340206185567</v>
      </c>
      <c r="V104" s="9">
        <f t="shared" si="22"/>
        <v>12.116151776602653</v>
      </c>
      <c r="W104" s="9">
        <f t="shared" si="23"/>
        <v>1.9821311580459522</v>
      </c>
      <c r="X104" s="9">
        <f t="shared" si="24"/>
        <v>69.79129819596746</v>
      </c>
      <c r="Y104" s="9">
        <f t="shared" si="25"/>
        <v>53.80026513477685</v>
      </c>
      <c r="Z104" s="9">
        <f t="shared" si="26"/>
        <v>-15.991033061190606</v>
      </c>
    </row>
    <row r="105" spans="1:26" ht="12.75">
      <c r="A105" s="7" t="s">
        <v>209</v>
      </c>
      <c r="B105" s="8" t="s">
        <v>210</v>
      </c>
      <c r="C105" s="7">
        <v>10</v>
      </c>
      <c r="D105" s="7">
        <v>1</v>
      </c>
      <c r="E105" s="7">
        <v>0</v>
      </c>
      <c r="F105" s="20">
        <v>18617</v>
      </c>
      <c r="G105" s="20">
        <v>2102</v>
      </c>
      <c r="H105" s="20">
        <v>8841</v>
      </c>
      <c r="I105" s="20">
        <v>955</v>
      </c>
      <c r="J105" s="20">
        <v>9776</v>
      </c>
      <c r="K105" s="20">
        <v>1147</v>
      </c>
      <c r="L105" s="20">
        <v>15768</v>
      </c>
      <c r="M105" s="20">
        <v>9596</v>
      </c>
      <c r="N105" s="20">
        <v>1309</v>
      </c>
      <c r="O105" s="20">
        <v>7688</v>
      </c>
      <c r="P105" s="20">
        <v>5330</v>
      </c>
      <c r="Q105" s="20">
        <v>623</v>
      </c>
      <c r="R105" s="20">
        <f aca="true" t="shared" si="27" ref="R105:R157">L105-O105</f>
        <v>8080</v>
      </c>
      <c r="S105" s="20">
        <f aca="true" t="shared" si="28" ref="S105:S157">M105-P105</f>
        <v>4266</v>
      </c>
      <c r="T105" s="20">
        <f aca="true" t="shared" si="29" ref="T105:T157">N105-Q105</f>
        <v>686</v>
      </c>
      <c r="U105" s="9">
        <f t="shared" si="21"/>
        <v>10.801945481280399</v>
      </c>
      <c r="V105" s="9">
        <f t="shared" si="22"/>
        <v>11.732815057283142</v>
      </c>
      <c r="W105" s="9">
        <f t="shared" si="23"/>
        <v>0.9308695760027437</v>
      </c>
      <c r="X105" s="9">
        <f t="shared" si="24"/>
        <v>69.32882414151925</v>
      </c>
      <c r="Y105" s="9">
        <f t="shared" si="25"/>
        <v>52.7970297029703</v>
      </c>
      <c r="Z105" s="9">
        <f t="shared" si="26"/>
        <v>-16.53179443854895</v>
      </c>
    </row>
    <row r="106" spans="1:26" ht="12.75">
      <c r="A106" s="7" t="s">
        <v>211</v>
      </c>
      <c r="B106" s="8" t="s">
        <v>212</v>
      </c>
      <c r="C106" s="7">
        <v>10</v>
      </c>
      <c r="D106" s="7">
        <v>1</v>
      </c>
      <c r="E106" s="7">
        <v>0</v>
      </c>
      <c r="F106" s="20">
        <v>20065</v>
      </c>
      <c r="G106" s="20">
        <v>5578</v>
      </c>
      <c r="H106" s="20">
        <v>9301</v>
      </c>
      <c r="I106" s="20">
        <v>2768</v>
      </c>
      <c r="J106" s="20">
        <v>10764</v>
      </c>
      <c r="K106" s="20">
        <v>2810</v>
      </c>
      <c r="L106" s="20">
        <v>15670</v>
      </c>
      <c r="M106" s="20">
        <v>9982</v>
      </c>
      <c r="N106" s="20">
        <v>934</v>
      </c>
      <c r="O106" s="20">
        <v>7353</v>
      </c>
      <c r="P106" s="20">
        <v>5354</v>
      </c>
      <c r="Q106" s="20">
        <v>442</v>
      </c>
      <c r="R106" s="20">
        <f t="shared" si="27"/>
        <v>8317</v>
      </c>
      <c r="S106" s="20">
        <f t="shared" si="28"/>
        <v>4628</v>
      </c>
      <c r="T106" s="20">
        <f t="shared" si="29"/>
        <v>492</v>
      </c>
      <c r="U106" s="9">
        <f t="shared" si="21"/>
        <v>29.76024083431889</v>
      </c>
      <c r="V106" s="9">
        <f t="shared" si="22"/>
        <v>26.105536975102194</v>
      </c>
      <c r="W106" s="9">
        <f t="shared" si="23"/>
        <v>-3.6547038592166956</v>
      </c>
      <c r="X106" s="9">
        <f t="shared" si="24"/>
        <v>72.81381748946009</v>
      </c>
      <c r="Y106" s="9">
        <f t="shared" si="25"/>
        <v>55.64506432607912</v>
      </c>
      <c r="Z106" s="9">
        <f t="shared" si="26"/>
        <v>-17.16875316338097</v>
      </c>
    </row>
    <row r="107" spans="1:26" ht="12.75">
      <c r="A107" s="7" t="s">
        <v>213</v>
      </c>
      <c r="B107" s="8" t="s">
        <v>214</v>
      </c>
      <c r="C107" s="7">
        <v>10</v>
      </c>
      <c r="D107" s="7">
        <v>1</v>
      </c>
      <c r="E107" s="7">
        <v>0</v>
      </c>
      <c r="F107" s="20">
        <v>11551</v>
      </c>
      <c r="G107" s="20">
        <v>1461</v>
      </c>
      <c r="H107" s="20">
        <v>5578</v>
      </c>
      <c r="I107" s="20">
        <v>649</v>
      </c>
      <c r="J107" s="20">
        <v>5973</v>
      </c>
      <c r="K107" s="20">
        <v>812</v>
      </c>
      <c r="L107" s="20">
        <v>10200</v>
      </c>
      <c r="M107" s="20">
        <v>6497</v>
      </c>
      <c r="N107" s="20">
        <v>789</v>
      </c>
      <c r="O107" s="20">
        <v>4960</v>
      </c>
      <c r="P107" s="20">
        <v>3581</v>
      </c>
      <c r="Q107" s="20">
        <v>358</v>
      </c>
      <c r="R107" s="20">
        <f t="shared" si="27"/>
        <v>5240</v>
      </c>
      <c r="S107" s="20">
        <f t="shared" si="28"/>
        <v>2916</v>
      </c>
      <c r="T107" s="20">
        <f t="shared" si="29"/>
        <v>431</v>
      </c>
      <c r="U107" s="9">
        <f t="shared" si="21"/>
        <v>11.634994621728218</v>
      </c>
      <c r="V107" s="9">
        <f t="shared" si="22"/>
        <v>13.594508622132931</v>
      </c>
      <c r="W107" s="9">
        <f t="shared" si="23"/>
        <v>1.9595140004047131</v>
      </c>
      <c r="X107" s="9">
        <f t="shared" si="24"/>
        <v>72.19758064516128</v>
      </c>
      <c r="Y107" s="9">
        <f t="shared" si="25"/>
        <v>55.648854961832065</v>
      </c>
      <c r="Z107" s="9">
        <f t="shared" si="26"/>
        <v>-16.548725683329216</v>
      </c>
    </row>
    <row r="108" spans="1:26" ht="12.75">
      <c r="A108" s="7" t="s">
        <v>215</v>
      </c>
      <c r="B108" s="8" t="s">
        <v>216</v>
      </c>
      <c r="C108" s="7">
        <v>10</v>
      </c>
      <c r="D108" s="7">
        <v>1</v>
      </c>
      <c r="E108" s="7">
        <v>0</v>
      </c>
      <c r="F108" s="20">
        <v>35249</v>
      </c>
      <c r="G108" s="20">
        <v>4583</v>
      </c>
      <c r="H108" s="20">
        <v>16276</v>
      </c>
      <c r="I108" s="20">
        <v>2111</v>
      </c>
      <c r="J108" s="20">
        <v>18973</v>
      </c>
      <c r="K108" s="20">
        <v>2472</v>
      </c>
      <c r="L108" s="20">
        <v>27746</v>
      </c>
      <c r="M108" s="20">
        <v>16174</v>
      </c>
      <c r="N108" s="20">
        <v>2369</v>
      </c>
      <c r="O108" s="20">
        <v>13326</v>
      </c>
      <c r="P108" s="20">
        <v>8721</v>
      </c>
      <c r="Q108" s="20">
        <v>1196</v>
      </c>
      <c r="R108" s="20">
        <f t="shared" si="27"/>
        <v>14420</v>
      </c>
      <c r="S108" s="20">
        <f t="shared" si="28"/>
        <v>7453</v>
      </c>
      <c r="T108" s="20">
        <f t="shared" si="29"/>
        <v>1173</v>
      </c>
      <c r="U108" s="9">
        <f t="shared" si="21"/>
        <v>12.97001720324404</v>
      </c>
      <c r="V108" s="9">
        <f t="shared" si="22"/>
        <v>13.029041269171982</v>
      </c>
      <c r="W108" s="9">
        <f t="shared" si="23"/>
        <v>0.059024065927941294</v>
      </c>
      <c r="X108" s="9">
        <f t="shared" si="24"/>
        <v>65.44349392165691</v>
      </c>
      <c r="Y108" s="9">
        <f t="shared" si="25"/>
        <v>51.68515950069348</v>
      </c>
      <c r="Z108" s="9">
        <f t="shared" si="26"/>
        <v>-13.758334420963429</v>
      </c>
    </row>
    <row r="109" spans="1:26" ht="12.75">
      <c r="A109" s="7" t="s">
        <v>217</v>
      </c>
      <c r="B109" s="8" t="s">
        <v>218</v>
      </c>
      <c r="C109" s="7">
        <v>10</v>
      </c>
      <c r="D109" s="7">
        <v>1</v>
      </c>
      <c r="E109" s="7">
        <v>0</v>
      </c>
      <c r="F109" s="20">
        <v>29217</v>
      </c>
      <c r="G109" s="20">
        <v>5290</v>
      </c>
      <c r="H109" s="20">
        <v>13269</v>
      </c>
      <c r="I109" s="20">
        <v>2463</v>
      </c>
      <c r="J109" s="20">
        <v>15948</v>
      </c>
      <c r="K109" s="20">
        <v>2827</v>
      </c>
      <c r="L109" s="20">
        <v>22516</v>
      </c>
      <c r="M109" s="20">
        <v>14052</v>
      </c>
      <c r="N109" s="20">
        <v>1494</v>
      </c>
      <c r="O109" s="20">
        <v>10649</v>
      </c>
      <c r="P109" s="20">
        <v>7315</v>
      </c>
      <c r="Q109" s="20">
        <v>735</v>
      </c>
      <c r="R109" s="20">
        <f t="shared" si="27"/>
        <v>11867</v>
      </c>
      <c r="S109" s="20">
        <f t="shared" si="28"/>
        <v>6737</v>
      </c>
      <c r="T109" s="20">
        <f t="shared" si="29"/>
        <v>759</v>
      </c>
      <c r="U109" s="9">
        <f t="shared" si="21"/>
        <v>18.56206194890346</v>
      </c>
      <c r="V109" s="9">
        <f t="shared" si="22"/>
        <v>17.726360672184597</v>
      </c>
      <c r="W109" s="9">
        <f t="shared" si="23"/>
        <v>-0.8357012767188614</v>
      </c>
      <c r="X109" s="9">
        <f t="shared" si="24"/>
        <v>68.69189595267162</v>
      </c>
      <c r="Y109" s="9">
        <f t="shared" si="25"/>
        <v>56.770877222549935</v>
      </c>
      <c r="Z109" s="9">
        <f t="shared" si="26"/>
        <v>-11.92101873012168</v>
      </c>
    </row>
    <row r="110" spans="1:26" ht="12.75">
      <c r="A110" s="7" t="s">
        <v>219</v>
      </c>
      <c r="B110" s="8" t="s">
        <v>220</v>
      </c>
      <c r="C110" s="7">
        <v>10</v>
      </c>
      <c r="D110" s="7">
        <v>1</v>
      </c>
      <c r="E110" s="7">
        <v>0</v>
      </c>
      <c r="F110" s="20">
        <v>1103</v>
      </c>
      <c r="G110" s="20">
        <v>234</v>
      </c>
      <c r="H110" s="20">
        <v>526</v>
      </c>
      <c r="I110" s="20">
        <v>108</v>
      </c>
      <c r="J110" s="20">
        <v>577</v>
      </c>
      <c r="K110" s="20">
        <v>126</v>
      </c>
      <c r="L110" s="20">
        <v>953</v>
      </c>
      <c r="M110" s="20">
        <v>609</v>
      </c>
      <c r="N110" s="20">
        <v>78</v>
      </c>
      <c r="O110" s="20">
        <v>463</v>
      </c>
      <c r="P110" s="20">
        <v>322</v>
      </c>
      <c r="Q110" s="20">
        <v>45</v>
      </c>
      <c r="R110" s="20">
        <f t="shared" si="27"/>
        <v>490</v>
      </c>
      <c r="S110" s="20">
        <f t="shared" si="28"/>
        <v>287</v>
      </c>
      <c r="T110" s="20">
        <f t="shared" si="29"/>
        <v>33</v>
      </c>
      <c r="U110" s="9">
        <f t="shared" si="21"/>
        <v>20.53231939163498</v>
      </c>
      <c r="V110" s="9">
        <f t="shared" si="22"/>
        <v>21.837088388214905</v>
      </c>
      <c r="W110" s="9">
        <f t="shared" si="23"/>
        <v>1.3047689965799236</v>
      </c>
      <c r="X110" s="9">
        <f t="shared" si="24"/>
        <v>69.54643628509719</v>
      </c>
      <c r="Y110" s="9">
        <f t="shared" si="25"/>
        <v>58.57142857142858</v>
      </c>
      <c r="Z110" s="9">
        <f t="shared" si="26"/>
        <v>-10.97500771366861</v>
      </c>
    </row>
    <row r="111" spans="1:26" ht="12.75">
      <c r="A111" s="7" t="s">
        <v>221</v>
      </c>
      <c r="B111" s="8" t="s">
        <v>222</v>
      </c>
      <c r="C111" s="7">
        <v>10</v>
      </c>
      <c r="D111" s="7">
        <v>1</v>
      </c>
      <c r="E111" s="7">
        <v>0</v>
      </c>
      <c r="F111" s="20">
        <v>18127</v>
      </c>
      <c r="G111" s="20">
        <v>4069</v>
      </c>
      <c r="H111" s="20">
        <v>8633</v>
      </c>
      <c r="I111" s="20">
        <v>1881</v>
      </c>
      <c r="J111" s="20">
        <v>9494</v>
      </c>
      <c r="K111" s="20">
        <v>2188</v>
      </c>
      <c r="L111" s="20">
        <v>15978</v>
      </c>
      <c r="M111" s="20">
        <v>10558</v>
      </c>
      <c r="N111" s="20">
        <v>912</v>
      </c>
      <c r="O111" s="20">
        <v>7660</v>
      </c>
      <c r="P111" s="20">
        <v>5752</v>
      </c>
      <c r="Q111" s="20">
        <v>415</v>
      </c>
      <c r="R111" s="20">
        <f t="shared" si="27"/>
        <v>8318</v>
      </c>
      <c r="S111" s="20">
        <f t="shared" si="28"/>
        <v>4806</v>
      </c>
      <c r="T111" s="20">
        <f t="shared" si="29"/>
        <v>497</v>
      </c>
      <c r="U111" s="9">
        <f t="shared" si="21"/>
        <v>21.78848604193212</v>
      </c>
      <c r="V111" s="9">
        <f t="shared" si="22"/>
        <v>23.04613440067411</v>
      </c>
      <c r="W111" s="9">
        <f t="shared" si="23"/>
        <v>1.2576483587419887</v>
      </c>
      <c r="X111" s="9">
        <f t="shared" si="24"/>
        <v>75.09138381201045</v>
      </c>
      <c r="Y111" s="9">
        <f t="shared" si="25"/>
        <v>57.77831209425342</v>
      </c>
      <c r="Z111" s="9">
        <f t="shared" si="26"/>
        <v>-17.313071717757026</v>
      </c>
    </row>
    <row r="112" spans="1:26" ht="12.75">
      <c r="A112" s="7" t="s">
        <v>223</v>
      </c>
      <c r="B112" s="8" t="s">
        <v>224</v>
      </c>
      <c r="C112" s="7">
        <v>10</v>
      </c>
      <c r="D112" s="7">
        <v>0</v>
      </c>
      <c r="E112" s="7">
        <v>0</v>
      </c>
      <c r="F112" s="20">
        <v>115</v>
      </c>
      <c r="G112" s="20">
        <v>15</v>
      </c>
      <c r="H112" s="20">
        <v>71</v>
      </c>
      <c r="I112" s="20">
        <v>8</v>
      </c>
      <c r="J112" s="20">
        <v>44</v>
      </c>
      <c r="K112" s="20">
        <v>7</v>
      </c>
      <c r="L112" s="20">
        <v>123</v>
      </c>
      <c r="M112" s="20">
        <v>88</v>
      </c>
      <c r="N112" s="20">
        <v>3</v>
      </c>
      <c r="O112" s="20">
        <v>73</v>
      </c>
      <c r="P112" s="20">
        <v>63</v>
      </c>
      <c r="Q112" s="20">
        <v>1</v>
      </c>
      <c r="R112" s="20">
        <f t="shared" si="27"/>
        <v>50</v>
      </c>
      <c r="S112" s="20">
        <f t="shared" si="28"/>
        <v>25</v>
      </c>
      <c r="T112" s="20">
        <f t="shared" si="29"/>
        <v>2</v>
      </c>
      <c r="U112" s="9">
        <f t="shared" si="21"/>
        <v>11.267605633802818</v>
      </c>
      <c r="V112" s="9">
        <f t="shared" si="22"/>
        <v>15.909090909090908</v>
      </c>
      <c r="W112" s="9">
        <f t="shared" si="23"/>
        <v>4.64148527528809</v>
      </c>
      <c r="X112" s="9">
        <f t="shared" si="24"/>
        <v>86.3013698630137</v>
      </c>
      <c r="Y112" s="9">
        <f t="shared" si="25"/>
        <v>50</v>
      </c>
      <c r="Z112" s="9">
        <f t="shared" si="26"/>
        <v>-36.301369863013704</v>
      </c>
    </row>
    <row r="113" spans="1:26" ht="12.75">
      <c r="A113" s="7" t="s">
        <v>225</v>
      </c>
      <c r="B113" s="8" t="s">
        <v>226</v>
      </c>
      <c r="C113" s="7">
        <v>11</v>
      </c>
      <c r="D113" s="7">
        <v>1</v>
      </c>
      <c r="E113" s="7">
        <v>1</v>
      </c>
      <c r="F113" s="20">
        <v>27597</v>
      </c>
      <c r="G113" s="20">
        <v>5550</v>
      </c>
      <c r="H113" s="20">
        <v>12286</v>
      </c>
      <c r="I113" s="20">
        <v>2501</v>
      </c>
      <c r="J113" s="20">
        <v>15311</v>
      </c>
      <c r="K113" s="20">
        <v>3049</v>
      </c>
      <c r="L113" s="20">
        <v>20056</v>
      </c>
      <c r="M113" s="20">
        <v>13364</v>
      </c>
      <c r="N113" s="20">
        <v>1287</v>
      </c>
      <c r="O113" s="20">
        <v>9445</v>
      </c>
      <c r="P113" s="20">
        <v>6989</v>
      </c>
      <c r="Q113" s="20">
        <v>588</v>
      </c>
      <c r="R113" s="20">
        <f t="shared" si="27"/>
        <v>10611</v>
      </c>
      <c r="S113" s="20">
        <f t="shared" si="28"/>
        <v>6375</v>
      </c>
      <c r="T113" s="20">
        <f t="shared" si="29"/>
        <v>699</v>
      </c>
      <c r="U113" s="9">
        <f t="shared" si="21"/>
        <v>20.356503337131695</v>
      </c>
      <c r="V113" s="9">
        <f t="shared" si="22"/>
        <v>19.913787473058587</v>
      </c>
      <c r="W113" s="9">
        <f t="shared" si="23"/>
        <v>-0.4427158640731079</v>
      </c>
      <c r="X113" s="9">
        <f t="shared" si="24"/>
        <v>73.99682371625198</v>
      </c>
      <c r="Y113" s="9">
        <f t="shared" si="25"/>
        <v>60.07916313259825</v>
      </c>
      <c r="Z113" s="9">
        <f t="shared" si="26"/>
        <v>-13.917660583653735</v>
      </c>
    </row>
    <row r="114" spans="1:26" ht="12.75">
      <c r="A114" s="7" t="s">
        <v>227</v>
      </c>
      <c r="B114" s="8" t="s">
        <v>228</v>
      </c>
      <c r="C114" s="7">
        <v>11</v>
      </c>
      <c r="D114" s="7">
        <v>1</v>
      </c>
      <c r="E114" s="7">
        <v>1</v>
      </c>
      <c r="F114" s="20">
        <v>23345</v>
      </c>
      <c r="G114" s="20">
        <v>5635</v>
      </c>
      <c r="H114" s="20">
        <v>10424</v>
      </c>
      <c r="I114" s="20">
        <v>2635</v>
      </c>
      <c r="J114" s="20">
        <v>12921</v>
      </c>
      <c r="K114" s="20">
        <v>3000</v>
      </c>
      <c r="L114" s="20">
        <v>16682</v>
      </c>
      <c r="M114" s="20">
        <v>11391</v>
      </c>
      <c r="N114" s="20">
        <v>918</v>
      </c>
      <c r="O114" s="20">
        <v>7810</v>
      </c>
      <c r="P114" s="20">
        <v>5884</v>
      </c>
      <c r="Q114" s="20">
        <v>451</v>
      </c>
      <c r="R114" s="20">
        <f t="shared" si="27"/>
        <v>8872</v>
      </c>
      <c r="S114" s="20">
        <f t="shared" si="28"/>
        <v>5507</v>
      </c>
      <c r="T114" s="20">
        <f t="shared" si="29"/>
        <v>467</v>
      </c>
      <c r="U114" s="9">
        <f t="shared" si="21"/>
        <v>25.278204144282423</v>
      </c>
      <c r="V114" s="9">
        <f t="shared" si="22"/>
        <v>23.218017181332716</v>
      </c>
      <c r="W114" s="9">
        <f t="shared" si="23"/>
        <v>-2.0601869629497074</v>
      </c>
      <c r="X114" s="9">
        <f t="shared" si="24"/>
        <v>75.3393085787452</v>
      </c>
      <c r="Y114" s="9">
        <f t="shared" si="25"/>
        <v>62.07168620378719</v>
      </c>
      <c r="Z114" s="9">
        <f t="shared" si="26"/>
        <v>-13.267622374958016</v>
      </c>
    </row>
    <row r="115" spans="1:26" ht="12.75">
      <c r="A115" s="7" t="s">
        <v>229</v>
      </c>
      <c r="B115" s="8" t="s">
        <v>230</v>
      </c>
      <c r="C115" s="7">
        <v>11</v>
      </c>
      <c r="D115" s="7">
        <v>1</v>
      </c>
      <c r="E115" s="7">
        <v>1</v>
      </c>
      <c r="F115" s="20">
        <v>19558</v>
      </c>
      <c r="G115" s="20">
        <v>2440</v>
      </c>
      <c r="H115" s="20">
        <v>8999</v>
      </c>
      <c r="I115" s="20">
        <v>1117</v>
      </c>
      <c r="J115" s="20">
        <v>10559</v>
      </c>
      <c r="K115" s="20">
        <v>1323</v>
      </c>
      <c r="L115" s="20">
        <v>14789</v>
      </c>
      <c r="M115" s="20">
        <v>9303</v>
      </c>
      <c r="N115" s="20">
        <v>1042</v>
      </c>
      <c r="O115" s="20">
        <v>7078</v>
      </c>
      <c r="P115" s="20">
        <v>5010</v>
      </c>
      <c r="Q115" s="20">
        <v>517</v>
      </c>
      <c r="R115" s="20">
        <f t="shared" si="27"/>
        <v>7711</v>
      </c>
      <c r="S115" s="20">
        <f t="shared" si="28"/>
        <v>4293</v>
      </c>
      <c r="T115" s="20">
        <f t="shared" si="29"/>
        <v>525</v>
      </c>
      <c r="U115" s="9">
        <f t="shared" si="21"/>
        <v>12.41249027669741</v>
      </c>
      <c r="V115" s="9">
        <f t="shared" si="22"/>
        <v>12.529595605644475</v>
      </c>
      <c r="W115" s="9">
        <f t="shared" si="23"/>
        <v>0.1171053289470656</v>
      </c>
      <c r="X115" s="9">
        <f t="shared" si="24"/>
        <v>70.7827069793727</v>
      </c>
      <c r="Y115" s="9">
        <f t="shared" si="25"/>
        <v>55.673712877707175</v>
      </c>
      <c r="Z115" s="9">
        <f t="shared" si="26"/>
        <v>-15.10899410166553</v>
      </c>
    </row>
    <row r="116" spans="1:26" ht="12.75">
      <c r="A116" s="7" t="s">
        <v>231</v>
      </c>
      <c r="B116" s="8" t="s">
        <v>232</v>
      </c>
      <c r="C116" s="7">
        <v>11</v>
      </c>
      <c r="D116" s="7">
        <v>1</v>
      </c>
      <c r="E116" s="7">
        <v>1</v>
      </c>
      <c r="F116" s="20">
        <v>23343</v>
      </c>
      <c r="G116" s="20">
        <v>3156</v>
      </c>
      <c r="H116" s="20">
        <v>10888</v>
      </c>
      <c r="I116" s="20">
        <v>1384</v>
      </c>
      <c r="J116" s="20">
        <v>12455</v>
      </c>
      <c r="K116" s="20">
        <v>1772</v>
      </c>
      <c r="L116" s="20">
        <v>19047</v>
      </c>
      <c r="M116" s="20">
        <v>11805</v>
      </c>
      <c r="N116" s="20">
        <v>1407</v>
      </c>
      <c r="O116" s="20">
        <v>9261</v>
      </c>
      <c r="P116" s="20">
        <v>6308</v>
      </c>
      <c r="Q116" s="20">
        <v>741</v>
      </c>
      <c r="R116" s="20">
        <f t="shared" si="27"/>
        <v>9786</v>
      </c>
      <c r="S116" s="20">
        <f t="shared" si="28"/>
        <v>5497</v>
      </c>
      <c r="T116" s="20">
        <f t="shared" si="29"/>
        <v>666</v>
      </c>
      <c r="U116" s="9">
        <f t="shared" si="21"/>
        <v>12.711241734019104</v>
      </c>
      <c r="V116" s="9">
        <f t="shared" si="22"/>
        <v>14.227217984745083</v>
      </c>
      <c r="W116" s="9">
        <f t="shared" si="23"/>
        <v>1.5159762507259789</v>
      </c>
      <c r="X116" s="9">
        <f t="shared" si="24"/>
        <v>68.11359464420688</v>
      </c>
      <c r="Y116" s="9">
        <f t="shared" si="25"/>
        <v>56.17208256693236</v>
      </c>
      <c r="Z116" s="9">
        <f t="shared" si="26"/>
        <v>-11.941512077274524</v>
      </c>
    </row>
    <row r="117" spans="1:26" ht="12.75">
      <c r="A117" s="7" t="s">
        <v>233</v>
      </c>
      <c r="B117" s="8" t="s">
        <v>234</v>
      </c>
      <c r="C117" s="7">
        <v>11</v>
      </c>
      <c r="D117" s="7">
        <v>1</v>
      </c>
      <c r="E117" s="7">
        <v>1</v>
      </c>
      <c r="F117" s="20">
        <v>2842</v>
      </c>
      <c r="G117" s="20">
        <v>637</v>
      </c>
      <c r="H117" s="20">
        <v>1425</v>
      </c>
      <c r="I117" s="20">
        <v>294</v>
      </c>
      <c r="J117" s="20">
        <v>1417</v>
      </c>
      <c r="K117" s="20">
        <v>343</v>
      </c>
      <c r="L117" s="20">
        <v>2658</v>
      </c>
      <c r="M117" s="20">
        <v>2035</v>
      </c>
      <c r="N117" s="20">
        <v>121</v>
      </c>
      <c r="O117" s="20">
        <v>1336</v>
      </c>
      <c r="P117" s="20">
        <v>1116</v>
      </c>
      <c r="Q117" s="20">
        <v>61</v>
      </c>
      <c r="R117" s="20">
        <f t="shared" si="27"/>
        <v>1322</v>
      </c>
      <c r="S117" s="20">
        <f t="shared" si="28"/>
        <v>919</v>
      </c>
      <c r="T117" s="20">
        <f t="shared" si="29"/>
        <v>60</v>
      </c>
      <c r="U117" s="9">
        <f t="shared" si="21"/>
        <v>20.63157894736842</v>
      </c>
      <c r="V117" s="9">
        <f t="shared" si="22"/>
        <v>24.2060691601976</v>
      </c>
      <c r="W117" s="9">
        <f t="shared" si="23"/>
        <v>3.574490212829179</v>
      </c>
      <c r="X117" s="9">
        <f t="shared" si="24"/>
        <v>83.53293413173652</v>
      </c>
      <c r="Y117" s="9">
        <f t="shared" si="25"/>
        <v>69.51588502269288</v>
      </c>
      <c r="Z117" s="9">
        <f t="shared" si="26"/>
        <v>-14.01704910904364</v>
      </c>
    </row>
    <row r="118" spans="1:26" ht="12.75">
      <c r="A118" s="7" t="s">
        <v>235</v>
      </c>
      <c r="B118" s="8" t="s">
        <v>236</v>
      </c>
      <c r="C118" s="7">
        <v>11</v>
      </c>
      <c r="D118" s="7">
        <v>1</v>
      </c>
      <c r="E118" s="7">
        <v>1</v>
      </c>
      <c r="F118" s="20">
        <v>12220</v>
      </c>
      <c r="G118" s="20">
        <v>1704</v>
      </c>
      <c r="H118" s="20">
        <v>5587</v>
      </c>
      <c r="I118" s="20">
        <v>758</v>
      </c>
      <c r="J118" s="20">
        <v>6633</v>
      </c>
      <c r="K118" s="20">
        <v>946</v>
      </c>
      <c r="L118" s="20">
        <v>9374</v>
      </c>
      <c r="M118" s="20">
        <v>5694</v>
      </c>
      <c r="N118" s="20">
        <v>748</v>
      </c>
      <c r="O118" s="20">
        <v>4446</v>
      </c>
      <c r="P118" s="20">
        <v>2978</v>
      </c>
      <c r="Q118" s="20">
        <v>364</v>
      </c>
      <c r="R118" s="20">
        <f t="shared" si="27"/>
        <v>4928</v>
      </c>
      <c r="S118" s="20">
        <f t="shared" si="28"/>
        <v>2716</v>
      </c>
      <c r="T118" s="20">
        <f t="shared" si="29"/>
        <v>384</v>
      </c>
      <c r="U118" s="9">
        <f t="shared" si="21"/>
        <v>13.567209593699662</v>
      </c>
      <c r="V118" s="9">
        <f t="shared" si="22"/>
        <v>14.262023217247096</v>
      </c>
      <c r="W118" s="9">
        <f t="shared" si="23"/>
        <v>0.694813623547434</v>
      </c>
      <c r="X118" s="9">
        <f t="shared" si="24"/>
        <v>66.98155645524066</v>
      </c>
      <c r="Y118" s="9">
        <f t="shared" si="25"/>
        <v>55.11363636363637</v>
      </c>
      <c r="Z118" s="9">
        <f t="shared" si="26"/>
        <v>-11.867920091604297</v>
      </c>
    </row>
    <row r="119" spans="1:26" ht="12.75">
      <c r="A119" s="7" t="s">
        <v>237</v>
      </c>
      <c r="B119" s="8" t="s">
        <v>238</v>
      </c>
      <c r="C119" s="7">
        <v>11</v>
      </c>
      <c r="D119" s="7">
        <v>1</v>
      </c>
      <c r="E119" s="7">
        <v>0</v>
      </c>
      <c r="F119" s="20">
        <v>7077</v>
      </c>
      <c r="G119" s="20">
        <v>725</v>
      </c>
      <c r="H119" s="20">
        <v>3495</v>
      </c>
      <c r="I119" s="20">
        <v>311</v>
      </c>
      <c r="J119" s="20">
        <v>3582</v>
      </c>
      <c r="K119" s="20">
        <v>414</v>
      </c>
      <c r="L119" s="20">
        <v>6336</v>
      </c>
      <c r="M119" s="20">
        <v>4091</v>
      </c>
      <c r="N119" s="20">
        <v>456</v>
      </c>
      <c r="O119" s="20">
        <v>3173</v>
      </c>
      <c r="P119" s="20">
        <v>2311</v>
      </c>
      <c r="Q119" s="20">
        <v>221</v>
      </c>
      <c r="R119" s="20">
        <f t="shared" si="27"/>
        <v>3163</v>
      </c>
      <c r="S119" s="20">
        <f t="shared" si="28"/>
        <v>1780</v>
      </c>
      <c r="T119" s="20">
        <f t="shared" si="29"/>
        <v>235</v>
      </c>
      <c r="U119" s="9">
        <f t="shared" si="21"/>
        <v>8.898426323319027</v>
      </c>
      <c r="V119" s="9">
        <f t="shared" si="22"/>
        <v>11.557788944723619</v>
      </c>
      <c r="W119" s="9">
        <f t="shared" si="23"/>
        <v>2.6593626214045916</v>
      </c>
      <c r="X119" s="9">
        <f t="shared" si="24"/>
        <v>72.83328080680744</v>
      </c>
      <c r="Y119" s="9">
        <f t="shared" si="25"/>
        <v>56.27568763831805</v>
      </c>
      <c r="Z119" s="9">
        <f t="shared" si="26"/>
        <v>-16.55759316848939</v>
      </c>
    </row>
    <row r="120" spans="1:26" ht="12.75">
      <c r="A120" s="7" t="s">
        <v>239</v>
      </c>
      <c r="B120" s="8" t="s">
        <v>240</v>
      </c>
      <c r="C120" s="7">
        <v>12</v>
      </c>
      <c r="D120" s="7">
        <v>1</v>
      </c>
      <c r="E120" s="7">
        <v>1</v>
      </c>
      <c r="F120" s="20">
        <v>28495</v>
      </c>
      <c r="G120" s="20">
        <v>8784</v>
      </c>
      <c r="H120" s="20">
        <v>12441</v>
      </c>
      <c r="I120" s="20">
        <v>4089</v>
      </c>
      <c r="J120" s="20">
        <v>16054</v>
      </c>
      <c r="K120" s="20">
        <v>4695</v>
      </c>
      <c r="L120" s="20">
        <v>20339</v>
      </c>
      <c r="M120" s="20">
        <v>13757</v>
      </c>
      <c r="N120" s="20">
        <v>997</v>
      </c>
      <c r="O120" s="20">
        <v>9437</v>
      </c>
      <c r="P120" s="20">
        <v>6987</v>
      </c>
      <c r="Q120" s="20">
        <v>482</v>
      </c>
      <c r="R120" s="20">
        <f t="shared" si="27"/>
        <v>10902</v>
      </c>
      <c r="S120" s="20">
        <f t="shared" si="28"/>
        <v>6770</v>
      </c>
      <c r="T120" s="20">
        <f t="shared" si="29"/>
        <v>515</v>
      </c>
      <c r="U120" s="9">
        <f t="shared" si="21"/>
        <v>32.86713286713287</v>
      </c>
      <c r="V120" s="9">
        <f t="shared" si="22"/>
        <v>29.245047963124453</v>
      </c>
      <c r="W120" s="9">
        <f t="shared" si="23"/>
        <v>-3.622084904008414</v>
      </c>
      <c r="X120" s="9">
        <f t="shared" si="24"/>
        <v>74.03835964819329</v>
      </c>
      <c r="Y120" s="9">
        <f t="shared" si="25"/>
        <v>62.098697486699685</v>
      </c>
      <c r="Z120" s="9">
        <f t="shared" si="26"/>
        <v>-11.939662161493608</v>
      </c>
    </row>
    <row r="121" spans="1:26" ht="12.75">
      <c r="A121" s="7" t="s">
        <v>241</v>
      </c>
      <c r="B121" s="8" t="s">
        <v>242</v>
      </c>
      <c r="C121" s="7">
        <v>12</v>
      </c>
      <c r="D121" s="7">
        <v>1</v>
      </c>
      <c r="E121" s="7">
        <v>1</v>
      </c>
      <c r="F121" s="20">
        <v>24480</v>
      </c>
      <c r="G121" s="20">
        <v>5322</v>
      </c>
      <c r="H121" s="20">
        <v>11026</v>
      </c>
      <c r="I121" s="20">
        <v>2428</v>
      </c>
      <c r="J121" s="20">
        <v>13454</v>
      </c>
      <c r="K121" s="20">
        <v>2894</v>
      </c>
      <c r="L121" s="20">
        <v>18609</v>
      </c>
      <c r="M121" s="20">
        <v>12125</v>
      </c>
      <c r="N121" s="20">
        <v>1125</v>
      </c>
      <c r="O121" s="20">
        <v>8853</v>
      </c>
      <c r="P121" s="20">
        <v>6321</v>
      </c>
      <c r="Q121" s="20">
        <v>584</v>
      </c>
      <c r="R121" s="20">
        <f t="shared" si="27"/>
        <v>9756</v>
      </c>
      <c r="S121" s="20">
        <f t="shared" si="28"/>
        <v>5804</v>
      </c>
      <c r="T121" s="20">
        <f t="shared" si="29"/>
        <v>541</v>
      </c>
      <c r="U121" s="9">
        <f t="shared" si="21"/>
        <v>22.020678396517322</v>
      </c>
      <c r="V121" s="9">
        <f t="shared" si="22"/>
        <v>21.510331499925673</v>
      </c>
      <c r="W121" s="9">
        <f t="shared" si="23"/>
        <v>-0.5103468965916491</v>
      </c>
      <c r="X121" s="9">
        <f t="shared" si="24"/>
        <v>71.3995255845476</v>
      </c>
      <c r="Y121" s="9">
        <f t="shared" si="25"/>
        <v>59.491594915949165</v>
      </c>
      <c r="Z121" s="9">
        <f t="shared" si="26"/>
        <v>-11.90793066859844</v>
      </c>
    </row>
    <row r="122" spans="1:26" ht="12.75">
      <c r="A122" s="7" t="s">
        <v>243</v>
      </c>
      <c r="B122" s="8" t="s">
        <v>244</v>
      </c>
      <c r="C122" s="7">
        <v>12</v>
      </c>
      <c r="D122" s="7">
        <v>1</v>
      </c>
      <c r="E122" s="7">
        <v>1</v>
      </c>
      <c r="F122" s="20">
        <v>2962</v>
      </c>
      <c r="G122" s="20">
        <v>741</v>
      </c>
      <c r="H122" s="20">
        <v>1412</v>
      </c>
      <c r="I122" s="20">
        <v>349</v>
      </c>
      <c r="J122" s="20">
        <v>1550</v>
      </c>
      <c r="K122" s="20">
        <v>392</v>
      </c>
      <c r="L122" s="20">
        <v>2636</v>
      </c>
      <c r="M122" s="20">
        <v>1635</v>
      </c>
      <c r="N122" s="20">
        <v>131</v>
      </c>
      <c r="O122" s="20">
        <v>1302</v>
      </c>
      <c r="P122" s="20">
        <v>856</v>
      </c>
      <c r="Q122" s="20">
        <v>56</v>
      </c>
      <c r="R122" s="20">
        <f t="shared" si="27"/>
        <v>1334</v>
      </c>
      <c r="S122" s="20">
        <f t="shared" si="28"/>
        <v>779</v>
      </c>
      <c r="T122" s="20">
        <f t="shared" si="29"/>
        <v>75</v>
      </c>
      <c r="U122" s="9">
        <f t="shared" si="21"/>
        <v>24.71671388101983</v>
      </c>
      <c r="V122" s="9">
        <f t="shared" si="22"/>
        <v>25.290322580645164</v>
      </c>
      <c r="W122" s="9">
        <f t="shared" si="23"/>
        <v>0.573608699625332</v>
      </c>
      <c r="X122" s="9">
        <f t="shared" si="24"/>
        <v>65.74500768049155</v>
      </c>
      <c r="Y122" s="9">
        <f t="shared" si="25"/>
        <v>58.395802098950526</v>
      </c>
      <c r="Z122" s="9">
        <f t="shared" si="26"/>
        <v>-7.349205581541028</v>
      </c>
    </row>
    <row r="123" spans="1:26" ht="12.75">
      <c r="A123" s="7" t="s">
        <v>245</v>
      </c>
      <c r="B123" s="8" t="s">
        <v>246</v>
      </c>
      <c r="C123" s="7">
        <v>12</v>
      </c>
      <c r="D123" s="7">
        <v>1</v>
      </c>
      <c r="E123" s="7">
        <v>1</v>
      </c>
      <c r="F123" s="20">
        <v>43001</v>
      </c>
      <c r="G123" s="20">
        <v>13459</v>
      </c>
      <c r="H123" s="20">
        <v>18519</v>
      </c>
      <c r="I123" s="20">
        <v>6123</v>
      </c>
      <c r="J123" s="20">
        <v>24482</v>
      </c>
      <c r="K123" s="20">
        <v>7336</v>
      </c>
      <c r="L123" s="20">
        <v>31035</v>
      </c>
      <c r="M123" s="20">
        <v>20739</v>
      </c>
      <c r="N123" s="20">
        <v>1721</v>
      </c>
      <c r="O123" s="20">
        <v>14249</v>
      </c>
      <c r="P123" s="20">
        <v>10322</v>
      </c>
      <c r="Q123" s="20">
        <v>856</v>
      </c>
      <c r="R123" s="20">
        <f t="shared" si="27"/>
        <v>16786</v>
      </c>
      <c r="S123" s="20">
        <f t="shared" si="28"/>
        <v>10417</v>
      </c>
      <c r="T123" s="20">
        <f t="shared" si="29"/>
        <v>865</v>
      </c>
      <c r="U123" s="9">
        <f t="shared" si="21"/>
        <v>33.063340353150814</v>
      </c>
      <c r="V123" s="9">
        <f t="shared" si="22"/>
        <v>29.96487215096806</v>
      </c>
      <c r="W123" s="9">
        <f t="shared" si="23"/>
        <v>-3.0984682021827545</v>
      </c>
      <c r="X123" s="9">
        <f t="shared" si="24"/>
        <v>72.44017124008703</v>
      </c>
      <c r="Y123" s="9">
        <f t="shared" si="25"/>
        <v>62.05766710353866</v>
      </c>
      <c r="Z123" s="9">
        <f t="shared" si="26"/>
        <v>-10.382504136548363</v>
      </c>
    </row>
    <row r="124" spans="1:26" ht="12.75">
      <c r="A124" s="7" t="s">
        <v>247</v>
      </c>
      <c r="B124" s="8" t="s">
        <v>248</v>
      </c>
      <c r="C124" s="7">
        <v>12</v>
      </c>
      <c r="D124" s="7">
        <v>1</v>
      </c>
      <c r="E124" s="7">
        <v>0</v>
      </c>
      <c r="F124" s="20">
        <v>6022</v>
      </c>
      <c r="G124" s="20">
        <v>691</v>
      </c>
      <c r="H124" s="20">
        <v>2870</v>
      </c>
      <c r="I124" s="20">
        <v>273</v>
      </c>
      <c r="J124" s="20">
        <v>3152</v>
      </c>
      <c r="K124" s="20">
        <v>418</v>
      </c>
      <c r="L124" s="20">
        <v>5164</v>
      </c>
      <c r="M124" s="20">
        <v>3364</v>
      </c>
      <c r="N124" s="20">
        <v>324</v>
      </c>
      <c r="O124" s="20">
        <v>2501</v>
      </c>
      <c r="P124" s="20">
        <v>1834</v>
      </c>
      <c r="Q124" s="20">
        <v>154</v>
      </c>
      <c r="R124" s="20">
        <f t="shared" si="27"/>
        <v>2663</v>
      </c>
      <c r="S124" s="20">
        <f t="shared" si="28"/>
        <v>1530</v>
      </c>
      <c r="T124" s="20">
        <f t="shared" si="29"/>
        <v>170</v>
      </c>
      <c r="U124" s="9">
        <f t="shared" si="21"/>
        <v>9.512195121951219</v>
      </c>
      <c r="V124" s="9">
        <f t="shared" si="22"/>
        <v>13.261421319796954</v>
      </c>
      <c r="W124" s="9">
        <f t="shared" si="23"/>
        <v>3.7492261978457346</v>
      </c>
      <c r="X124" s="9">
        <f t="shared" si="24"/>
        <v>73.33066773290685</v>
      </c>
      <c r="Y124" s="9">
        <f t="shared" si="25"/>
        <v>57.45399924896732</v>
      </c>
      <c r="Z124" s="9">
        <f t="shared" si="26"/>
        <v>-15.876668483939525</v>
      </c>
    </row>
    <row r="125" spans="1:26" ht="12.75">
      <c r="A125" s="7" t="s">
        <v>249</v>
      </c>
      <c r="B125" s="8" t="s">
        <v>250</v>
      </c>
      <c r="C125" s="7">
        <v>12</v>
      </c>
      <c r="D125" s="7">
        <v>1</v>
      </c>
      <c r="E125" s="7">
        <v>0</v>
      </c>
      <c r="F125" s="20">
        <v>3276</v>
      </c>
      <c r="G125" s="20">
        <v>515</v>
      </c>
      <c r="H125" s="20">
        <v>1584</v>
      </c>
      <c r="I125" s="20">
        <v>223</v>
      </c>
      <c r="J125" s="20">
        <v>1692</v>
      </c>
      <c r="K125" s="20">
        <v>292</v>
      </c>
      <c r="L125" s="20">
        <v>2915</v>
      </c>
      <c r="M125" s="20">
        <v>1882</v>
      </c>
      <c r="N125" s="20">
        <v>187</v>
      </c>
      <c r="O125" s="20">
        <v>1417</v>
      </c>
      <c r="P125" s="20">
        <v>1043</v>
      </c>
      <c r="Q125" s="20">
        <v>88</v>
      </c>
      <c r="R125" s="20">
        <f t="shared" si="27"/>
        <v>1498</v>
      </c>
      <c r="S125" s="20">
        <f t="shared" si="28"/>
        <v>839</v>
      </c>
      <c r="T125" s="20">
        <f t="shared" si="29"/>
        <v>99</v>
      </c>
      <c r="U125" s="9">
        <f t="shared" si="21"/>
        <v>14.078282828282829</v>
      </c>
      <c r="V125" s="9">
        <f t="shared" si="22"/>
        <v>17.257683215130022</v>
      </c>
      <c r="W125" s="9">
        <f t="shared" si="23"/>
        <v>3.1794003868471936</v>
      </c>
      <c r="X125" s="9">
        <f t="shared" si="24"/>
        <v>73.60621030345801</v>
      </c>
      <c r="Y125" s="9">
        <f t="shared" si="25"/>
        <v>56.00801068090788</v>
      </c>
      <c r="Z125" s="9">
        <f t="shared" si="26"/>
        <v>-17.598199622550133</v>
      </c>
    </row>
    <row r="126" spans="1:26" ht="12.75">
      <c r="A126" s="7" t="s">
        <v>251</v>
      </c>
      <c r="B126" s="8" t="s">
        <v>252</v>
      </c>
      <c r="C126" s="7">
        <v>12</v>
      </c>
      <c r="D126" s="7">
        <v>0</v>
      </c>
      <c r="E126" s="7">
        <v>1</v>
      </c>
      <c r="F126" s="20">
        <v>227</v>
      </c>
      <c r="G126" s="20">
        <v>46</v>
      </c>
      <c r="H126" s="20">
        <v>112</v>
      </c>
      <c r="I126" s="20">
        <v>17</v>
      </c>
      <c r="J126" s="20">
        <v>115</v>
      </c>
      <c r="K126" s="20">
        <v>29</v>
      </c>
      <c r="L126" s="20">
        <v>128</v>
      </c>
      <c r="M126" s="20">
        <v>17</v>
      </c>
      <c r="N126" s="20">
        <v>0</v>
      </c>
      <c r="O126" s="20">
        <v>101</v>
      </c>
      <c r="P126" s="20">
        <v>12</v>
      </c>
      <c r="Q126" s="20">
        <v>0</v>
      </c>
      <c r="R126" s="20">
        <f t="shared" si="27"/>
        <v>27</v>
      </c>
      <c r="S126" s="20">
        <f t="shared" si="28"/>
        <v>5</v>
      </c>
      <c r="T126" s="20">
        <f t="shared" si="29"/>
        <v>0</v>
      </c>
      <c r="U126" s="9">
        <f t="shared" si="21"/>
        <v>15.178571428571427</v>
      </c>
      <c r="V126" s="9">
        <f t="shared" si="22"/>
        <v>25.217391304347824</v>
      </c>
      <c r="W126" s="9">
        <f t="shared" si="23"/>
        <v>10.038819875776397</v>
      </c>
      <c r="X126" s="9">
        <f t="shared" si="24"/>
        <v>11.881188118811881</v>
      </c>
      <c r="Y126" s="9">
        <f t="shared" si="25"/>
        <v>18.51851851851852</v>
      </c>
      <c r="Z126" s="9">
        <f t="shared" si="26"/>
        <v>6.637330399706638</v>
      </c>
    </row>
    <row r="127" spans="1:26" ht="12.75">
      <c r="A127" s="7" t="s">
        <v>253</v>
      </c>
      <c r="B127" s="8" t="s">
        <v>254</v>
      </c>
      <c r="C127" s="7">
        <v>1</v>
      </c>
      <c r="D127" s="7">
        <v>1</v>
      </c>
      <c r="E127" s="7">
        <v>1</v>
      </c>
      <c r="F127" s="20">
        <v>14436</v>
      </c>
      <c r="G127" s="20">
        <v>6146</v>
      </c>
      <c r="H127" s="20">
        <v>6345</v>
      </c>
      <c r="I127" s="20">
        <v>3024</v>
      </c>
      <c r="J127" s="20">
        <v>8091</v>
      </c>
      <c r="K127" s="20">
        <v>3122</v>
      </c>
      <c r="L127" s="20">
        <v>10551</v>
      </c>
      <c r="M127" s="20">
        <v>7389</v>
      </c>
      <c r="N127" s="20">
        <v>476</v>
      </c>
      <c r="O127" s="20">
        <v>4834</v>
      </c>
      <c r="P127" s="20">
        <v>3808</v>
      </c>
      <c r="Q127" s="20">
        <v>217</v>
      </c>
      <c r="R127" s="20">
        <f t="shared" si="27"/>
        <v>5717</v>
      </c>
      <c r="S127" s="20">
        <f t="shared" si="28"/>
        <v>3581</v>
      </c>
      <c r="T127" s="20">
        <f t="shared" si="29"/>
        <v>259</v>
      </c>
      <c r="U127" s="9">
        <f t="shared" si="21"/>
        <v>47.65957446808511</v>
      </c>
      <c r="V127" s="9">
        <f t="shared" si="22"/>
        <v>38.5860833024348</v>
      </c>
      <c r="W127" s="9">
        <f t="shared" si="23"/>
        <v>-9.07349116565031</v>
      </c>
      <c r="X127" s="9">
        <f t="shared" si="24"/>
        <v>78.77534133223004</v>
      </c>
      <c r="Y127" s="9">
        <f t="shared" si="25"/>
        <v>62.63774707014168</v>
      </c>
      <c r="Z127" s="9">
        <f t="shared" si="26"/>
        <v>-16.137594262088363</v>
      </c>
    </row>
    <row r="128" spans="1:26" ht="12.75">
      <c r="A128" s="7" t="s">
        <v>255</v>
      </c>
      <c r="B128" s="8" t="s">
        <v>256</v>
      </c>
      <c r="C128" s="7">
        <v>1</v>
      </c>
      <c r="D128" s="7">
        <v>1</v>
      </c>
      <c r="E128" s="7">
        <v>1</v>
      </c>
      <c r="F128" s="20">
        <v>21164</v>
      </c>
      <c r="G128" s="20">
        <v>8753</v>
      </c>
      <c r="H128" s="20">
        <v>9246</v>
      </c>
      <c r="I128" s="20">
        <v>4235</v>
      </c>
      <c r="J128" s="20">
        <v>11918</v>
      </c>
      <c r="K128" s="20">
        <v>4518</v>
      </c>
      <c r="L128" s="20">
        <v>15449</v>
      </c>
      <c r="M128" s="20">
        <v>10694</v>
      </c>
      <c r="N128" s="20">
        <v>725</v>
      </c>
      <c r="O128" s="20">
        <v>7083</v>
      </c>
      <c r="P128" s="20">
        <v>5411</v>
      </c>
      <c r="Q128" s="20">
        <v>349</v>
      </c>
      <c r="R128" s="20">
        <f t="shared" si="27"/>
        <v>8366</v>
      </c>
      <c r="S128" s="20">
        <f t="shared" si="28"/>
        <v>5283</v>
      </c>
      <c r="T128" s="20">
        <f t="shared" si="29"/>
        <v>376</v>
      </c>
      <c r="U128" s="9">
        <f t="shared" si="21"/>
        <v>45.803590741942465</v>
      </c>
      <c r="V128" s="9">
        <f t="shared" si="22"/>
        <v>37.909045141802316</v>
      </c>
      <c r="W128" s="9">
        <f t="shared" si="23"/>
        <v>-7.894545600140148</v>
      </c>
      <c r="X128" s="9">
        <f t="shared" si="24"/>
        <v>76.39418325568262</v>
      </c>
      <c r="Y128" s="9">
        <f t="shared" si="25"/>
        <v>63.14845804446569</v>
      </c>
      <c r="Z128" s="9">
        <f t="shared" si="26"/>
        <v>-13.245725211216929</v>
      </c>
    </row>
    <row r="129" spans="1:26" ht="12.75">
      <c r="A129" s="7" t="s">
        <v>257</v>
      </c>
      <c r="B129" s="8" t="s">
        <v>258</v>
      </c>
      <c r="C129" s="7">
        <v>1</v>
      </c>
      <c r="D129" s="7">
        <v>1</v>
      </c>
      <c r="E129" s="7">
        <v>1</v>
      </c>
      <c r="F129" s="20">
        <v>16372</v>
      </c>
      <c r="G129" s="20">
        <v>4920</v>
      </c>
      <c r="H129" s="20">
        <v>7059</v>
      </c>
      <c r="I129" s="20">
        <v>2199</v>
      </c>
      <c r="J129" s="20">
        <v>9313</v>
      </c>
      <c r="K129" s="20">
        <v>2721</v>
      </c>
      <c r="L129" s="20">
        <v>11609</v>
      </c>
      <c r="M129" s="20">
        <v>7930</v>
      </c>
      <c r="N129" s="20">
        <v>680</v>
      </c>
      <c r="O129" s="20">
        <v>5342</v>
      </c>
      <c r="P129" s="20">
        <v>3929</v>
      </c>
      <c r="Q129" s="20">
        <v>324</v>
      </c>
      <c r="R129" s="20">
        <f t="shared" si="27"/>
        <v>6267</v>
      </c>
      <c r="S129" s="20">
        <f t="shared" si="28"/>
        <v>4001</v>
      </c>
      <c r="T129" s="20">
        <f t="shared" si="29"/>
        <v>356</v>
      </c>
      <c r="U129" s="9">
        <f t="shared" si="21"/>
        <v>31.151721206969825</v>
      </c>
      <c r="V129" s="9">
        <f t="shared" si="22"/>
        <v>29.217223236336302</v>
      </c>
      <c r="W129" s="9">
        <f t="shared" si="23"/>
        <v>-1.9344979706335224</v>
      </c>
      <c r="X129" s="9">
        <f t="shared" si="24"/>
        <v>73.54923249719207</v>
      </c>
      <c r="Y129" s="9">
        <f t="shared" si="25"/>
        <v>63.84234881123344</v>
      </c>
      <c r="Z129" s="9">
        <f t="shared" si="26"/>
        <v>-9.706883685958623</v>
      </c>
    </row>
    <row r="130" spans="1:26" ht="12.75">
      <c r="A130" s="7" t="s">
        <v>259</v>
      </c>
      <c r="B130" s="8" t="s">
        <v>260</v>
      </c>
      <c r="C130" s="7">
        <v>13</v>
      </c>
      <c r="D130" s="7">
        <v>1</v>
      </c>
      <c r="E130" s="7">
        <v>1</v>
      </c>
      <c r="F130" s="20">
        <v>19951</v>
      </c>
      <c r="G130" s="20">
        <v>6911</v>
      </c>
      <c r="H130" s="20">
        <v>8639</v>
      </c>
      <c r="I130" s="20">
        <v>3270</v>
      </c>
      <c r="J130" s="20">
        <v>11312</v>
      </c>
      <c r="K130" s="20">
        <v>3641</v>
      </c>
      <c r="L130" s="20">
        <v>14149</v>
      </c>
      <c r="M130" s="20">
        <v>9684</v>
      </c>
      <c r="N130" s="20">
        <v>715</v>
      </c>
      <c r="O130" s="20">
        <v>6556</v>
      </c>
      <c r="P130" s="20">
        <v>4940</v>
      </c>
      <c r="Q130" s="20">
        <v>334</v>
      </c>
      <c r="R130" s="20">
        <f t="shared" si="27"/>
        <v>7593</v>
      </c>
      <c r="S130" s="20">
        <f t="shared" si="28"/>
        <v>4744</v>
      </c>
      <c r="T130" s="20">
        <f t="shared" si="29"/>
        <v>381</v>
      </c>
      <c r="U130" s="9">
        <f t="shared" si="21"/>
        <v>37.85160319481422</v>
      </c>
      <c r="V130" s="9">
        <f t="shared" si="22"/>
        <v>32.187057991513434</v>
      </c>
      <c r="W130" s="9">
        <f t="shared" si="23"/>
        <v>-5.664545203300783</v>
      </c>
      <c r="X130" s="9">
        <f t="shared" si="24"/>
        <v>75.35082367297133</v>
      </c>
      <c r="Y130" s="9">
        <f t="shared" si="25"/>
        <v>62.478598709337554</v>
      </c>
      <c r="Z130" s="9">
        <f t="shared" si="26"/>
        <v>-12.872224963633776</v>
      </c>
    </row>
    <row r="131" spans="1:26" ht="12.75">
      <c r="A131" s="7" t="s">
        <v>261</v>
      </c>
      <c r="B131" s="8" t="s">
        <v>262</v>
      </c>
      <c r="C131" s="7">
        <v>13</v>
      </c>
      <c r="D131" s="7">
        <v>1</v>
      </c>
      <c r="E131" s="7">
        <v>1</v>
      </c>
      <c r="F131" s="20">
        <v>25651</v>
      </c>
      <c r="G131" s="20">
        <v>6237</v>
      </c>
      <c r="H131" s="20">
        <v>11499</v>
      </c>
      <c r="I131" s="20">
        <v>2895</v>
      </c>
      <c r="J131" s="20">
        <v>14152</v>
      </c>
      <c r="K131" s="20">
        <v>3342</v>
      </c>
      <c r="L131" s="20">
        <v>19521</v>
      </c>
      <c r="M131" s="20">
        <v>12979</v>
      </c>
      <c r="N131" s="20">
        <v>1098</v>
      </c>
      <c r="O131" s="20">
        <v>9264</v>
      </c>
      <c r="P131" s="20">
        <v>6741</v>
      </c>
      <c r="Q131" s="20">
        <v>528</v>
      </c>
      <c r="R131" s="20">
        <f t="shared" si="27"/>
        <v>10257</v>
      </c>
      <c r="S131" s="20">
        <f t="shared" si="28"/>
        <v>6238</v>
      </c>
      <c r="T131" s="20">
        <f t="shared" si="29"/>
        <v>570</v>
      </c>
      <c r="U131" s="9">
        <f t="shared" si="21"/>
        <v>25.17610226976259</v>
      </c>
      <c r="V131" s="9">
        <f t="shared" si="22"/>
        <v>23.61503674392312</v>
      </c>
      <c r="W131" s="9">
        <f t="shared" si="23"/>
        <v>-1.5610655258394708</v>
      </c>
      <c r="X131" s="9">
        <f t="shared" si="24"/>
        <v>72.76554404145078</v>
      </c>
      <c r="Y131" s="9">
        <f t="shared" si="25"/>
        <v>60.81700302232622</v>
      </c>
      <c r="Z131" s="9">
        <f t="shared" si="26"/>
        <v>-11.948541019124562</v>
      </c>
    </row>
    <row r="132" spans="1:26" ht="12.75">
      <c r="A132" s="7" t="s">
        <v>263</v>
      </c>
      <c r="B132" s="8" t="s">
        <v>264</v>
      </c>
      <c r="C132" s="7">
        <v>13</v>
      </c>
      <c r="D132" s="7">
        <v>1</v>
      </c>
      <c r="E132" s="7">
        <v>1</v>
      </c>
      <c r="F132" s="20">
        <v>22356</v>
      </c>
      <c r="G132" s="20">
        <v>2773</v>
      </c>
      <c r="H132" s="20">
        <v>10534</v>
      </c>
      <c r="I132" s="20">
        <v>1177</v>
      </c>
      <c r="J132" s="20">
        <v>11822</v>
      </c>
      <c r="K132" s="20">
        <v>1596</v>
      </c>
      <c r="L132" s="20">
        <v>19051</v>
      </c>
      <c r="M132" s="20">
        <v>11635</v>
      </c>
      <c r="N132" s="20">
        <v>1612</v>
      </c>
      <c r="O132" s="20">
        <v>9225</v>
      </c>
      <c r="P132" s="20">
        <v>6290</v>
      </c>
      <c r="Q132" s="20">
        <v>828</v>
      </c>
      <c r="R132" s="20">
        <f t="shared" si="27"/>
        <v>9826</v>
      </c>
      <c r="S132" s="20">
        <f t="shared" si="28"/>
        <v>5345</v>
      </c>
      <c r="T132" s="20">
        <f t="shared" si="29"/>
        <v>784</v>
      </c>
      <c r="U132" s="9">
        <f aca="true" t="shared" si="30" ref="U132:U158">I132/H132*100</f>
        <v>11.17334345927473</v>
      </c>
      <c r="V132" s="9">
        <f aca="true" t="shared" si="31" ref="V132:V158">K132/J132*100</f>
        <v>13.500253764168498</v>
      </c>
      <c r="W132" s="9">
        <f aca="true" t="shared" si="32" ref="W132:W158">V132-U132</f>
        <v>2.3269103048937687</v>
      </c>
      <c r="X132" s="9">
        <f aca="true" t="shared" si="33" ref="X132:X158">P132/O132*100</f>
        <v>68.18428184281842</v>
      </c>
      <c r="Y132" s="9">
        <f aca="true" t="shared" si="34" ref="Y132:Y158">S132/R132*100</f>
        <v>54.39649908406269</v>
      </c>
      <c r="Z132" s="9">
        <f aca="true" t="shared" si="35" ref="Z132:Z158">Y132-X132</f>
        <v>-13.787782758755732</v>
      </c>
    </row>
    <row r="133" spans="1:26" ht="12.75">
      <c r="A133" s="7" t="s">
        <v>265</v>
      </c>
      <c r="B133" s="8" t="s">
        <v>266</v>
      </c>
      <c r="C133" s="7">
        <v>13</v>
      </c>
      <c r="D133" s="7">
        <v>1</v>
      </c>
      <c r="E133" s="7">
        <v>1</v>
      </c>
      <c r="F133" s="20">
        <v>14964</v>
      </c>
      <c r="G133" s="20">
        <v>4135</v>
      </c>
      <c r="H133" s="20">
        <v>6507</v>
      </c>
      <c r="I133" s="20">
        <v>1935</v>
      </c>
      <c r="J133" s="20">
        <v>8457</v>
      </c>
      <c r="K133" s="20">
        <v>2200</v>
      </c>
      <c r="L133" s="20">
        <v>10336</v>
      </c>
      <c r="M133" s="20">
        <v>6861</v>
      </c>
      <c r="N133" s="20">
        <v>617</v>
      </c>
      <c r="O133" s="20">
        <v>4812</v>
      </c>
      <c r="P133" s="20">
        <v>3471</v>
      </c>
      <c r="Q133" s="20">
        <v>313</v>
      </c>
      <c r="R133" s="20">
        <f t="shared" si="27"/>
        <v>5524</v>
      </c>
      <c r="S133" s="20">
        <f t="shared" si="28"/>
        <v>3390</v>
      </c>
      <c r="T133" s="20">
        <f t="shared" si="29"/>
        <v>304</v>
      </c>
      <c r="U133" s="9">
        <f t="shared" si="30"/>
        <v>29.737206085753805</v>
      </c>
      <c r="V133" s="9">
        <f t="shared" si="31"/>
        <v>26.01395293839423</v>
      </c>
      <c r="W133" s="9">
        <f t="shared" si="32"/>
        <v>-3.723253147359575</v>
      </c>
      <c r="X133" s="9">
        <f t="shared" si="33"/>
        <v>72.13216957605985</v>
      </c>
      <c r="Y133" s="9">
        <f t="shared" si="34"/>
        <v>61.368573497465604</v>
      </c>
      <c r="Z133" s="9">
        <f t="shared" si="35"/>
        <v>-10.763596078594247</v>
      </c>
    </row>
    <row r="134" spans="1:26" ht="12.75">
      <c r="A134" s="7" t="s">
        <v>267</v>
      </c>
      <c r="B134" s="8" t="s">
        <v>268</v>
      </c>
      <c r="C134" s="7">
        <v>13</v>
      </c>
      <c r="D134" s="7">
        <v>1</v>
      </c>
      <c r="E134" s="7">
        <v>0</v>
      </c>
      <c r="F134" s="20">
        <v>12785</v>
      </c>
      <c r="G134" s="20">
        <v>1454</v>
      </c>
      <c r="H134" s="20">
        <v>5980</v>
      </c>
      <c r="I134" s="20">
        <v>587</v>
      </c>
      <c r="J134" s="20">
        <v>6805</v>
      </c>
      <c r="K134" s="20">
        <v>867</v>
      </c>
      <c r="L134" s="20">
        <v>10890</v>
      </c>
      <c r="M134" s="20">
        <v>6590</v>
      </c>
      <c r="N134" s="20">
        <v>871</v>
      </c>
      <c r="O134" s="20">
        <v>5203</v>
      </c>
      <c r="P134" s="20">
        <v>3647</v>
      </c>
      <c r="Q134" s="20">
        <v>418</v>
      </c>
      <c r="R134" s="20">
        <f t="shared" si="27"/>
        <v>5687</v>
      </c>
      <c r="S134" s="20">
        <f t="shared" si="28"/>
        <v>2943</v>
      </c>
      <c r="T134" s="20">
        <f t="shared" si="29"/>
        <v>453</v>
      </c>
      <c r="U134" s="9">
        <f t="shared" si="30"/>
        <v>9.816053511705686</v>
      </c>
      <c r="V134" s="9">
        <f t="shared" si="31"/>
        <v>12.740631888317413</v>
      </c>
      <c r="W134" s="9">
        <f t="shared" si="32"/>
        <v>2.924578376611727</v>
      </c>
      <c r="X134" s="9">
        <f t="shared" si="33"/>
        <v>70.09417643667115</v>
      </c>
      <c r="Y134" s="9">
        <f t="shared" si="34"/>
        <v>51.74960436082293</v>
      </c>
      <c r="Z134" s="9">
        <f t="shared" si="35"/>
        <v>-18.34457207584822</v>
      </c>
    </row>
    <row r="135" spans="1:26" ht="12.75">
      <c r="A135" s="7" t="s">
        <v>269</v>
      </c>
      <c r="B135" s="8" t="s">
        <v>270</v>
      </c>
      <c r="C135" s="7">
        <v>13</v>
      </c>
      <c r="D135" s="7">
        <v>1</v>
      </c>
      <c r="E135" s="7">
        <v>0</v>
      </c>
      <c r="F135" s="20">
        <v>5346</v>
      </c>
      <c r="G135" s="20">
        <v>773</v>
      </c>
      <c r="H135" s="20">
        <v>2656</v>
      </c>
      <c r="I135" s="20">
        <v>339</v>
      </c>
      <c r="J135" s="20">
        <v>2690</v>
      </c>
      <c r="K135" s="20">
        <v>434</v>
      </c>
      <c r="L135" s="20">
        <v>4759</v>
      </c>
      <c r="M135" s="20">
        <v>3059</v>
      </c>
      <c r="N135" s="20">
        <v>318</v>
      </c>
      <c r="O135" s="20">
        <v>2411</v>
      </c>
      <c r="P135" s="20">
        <v>1751</v>
      </c>
      <c r="Q135" s="20">
        <v>162</v>
      </c>
      <c r="R135" s="20">
        <f t="shared" si="27"/>
        <v>2348</v>
      </c>
      <c r="S135" s="20">
        <f t="shared" si="28"/>
        <v>1308</v>
      </c>
      <c r="T135" s="20">
        <f t="shared" si="29"/>
        <v>156</v>
      </c>
      <c r="U135" s="9">
        <f t="shared" si="30"/>
        <v>12.76355421686747</v>
      </c>
      <c r="V135" s="9">
        <f t="shared" si="31"/>
        <v>16.133828996282528</v>
      </c>
      <c r="W135" s="9">
        <f t="shared" si="32"/>
        <v>3.370274779415057</v>
      </c>
      <c r="X135" s="9">
        <f t="shared" si="33"/>
        <v>72.62546661136457</v>
      </c>
      <c r="Y135" s="9">
        <f t="shared" si="34"/>
        <v>55.70698466780238</v>
      </c>
      <c r="Z135" s="9">
        <f t="shared" si="35"/>
        <v>-16.918481943562192</v>
      </c>
    </row>
    <row r="136" spans="1:26" ht="12.75">
      <c r="A136" s="7" t="s">
        <v>271</v>
      </c>
      <c r="B136" s="8" t="s">
        <v>272</v>
      </c>
      <c r="C136" s="7">
        <v>14</v>
      </c>
      <c r="D136" s="7">
        <v>1</v>
      </c>
      <c r="E136" s="7">
        <v>1</v>
      </c>
      <c r="F136" s="20">
        <v>30923</v>
      </c>
      <c r="G136" s="20">
        <v>13739</v>
      </c>
      <c r="H136" s="20">
        <v>13119</v>
      </c>
      <c r="I136" s="20">
        <v>6630</v>
      </c>
      <c r="J136" s="20">
        <v>17804</v>
      </c>
      <c r="K136" s="20">
        <v>7109</v>
      </c>
      <c r="L136" s="20">
        <v>22597</v>
      </c>
      <c r="M136" s="20">
        <v>15590</v>
      </c>
      <c r="N136" s="20">
        <v>1041</v>
      </c>
      <c r="O136" s="20">
        <v>10263</v>
      </c>
      <c r="P136" s="20">
        <v>7812</v>
      </c>
      <c r="Q136" s="20">
        <v>478</v>
      </c>
      <c r="R136" s="20">
        <f t="shared" si="27"/>
        <v>12334</v>
      </c>
      <c r="S136" s="20">
        <f t="shared" si="28"/>
        <v>7778</v>
      </c>
      <c r="T136" s="20">
        <f t="shared" si="29"/>
        <v>563</v>
      </c>
      <c r="U136" s="9">
        <f t="shared" si="30"/>
        <v>50.5373885204665</v>
      </c>
      <c r="V136" s="9">
        <f t="shared" si="31"/>
        <v>39.92922938665468</v>
      </c>
      <c r="W136" s="9">
        <f t="shared" si="32"/>
        <v>-10.608159133811817</v>
      </c>
      <c r="X136" s="9">
        <f t="shared" si="33"/>
        <v>76.11809412452499</v>
      </c>
      <c r="Y136" s="9">
        <f t="shared" si="34"/>
        <v>63.06145613750608</v>
      </c>
      <c r="Z136" s="9">
        <f t="shared" si="35"/>
        <v>-13.05663798701891</v>
      </c>
    </row>
    <row r="137" spans="1:26" ht="12.75">
      <c r="A137" s="7" t="s">
        <v>273</v>
      </c>
      <c r="B137" s="8" t="s">
        <v>274</v>
      </c>
      <c r="C137" s="7">
        <v>14</v>
      </c>
      <c r="D137" s="7">
        <v>1</v>
      </c>
      <c r="E137" s="7">
        <v>1</v>
      </c>
      <c r="F137" s="20">
        <v>46075</v>
      </c>
      <c r="G137" s="20">
        <v>7825</v>
      </c>
      <c r="H137" s="20">
        <v>20710</v>
      </c>
      <c r="I137" s="20">
        <v>3492</v>
      </c>
      <c r="J137" s="20">
        <v>25365</v>
      </c>
      <c r="K137" s="20">
        <v>4333</v>
      </c>
      <c r="L137" s="20">
        <v>34672</v>
      </c>
      <c r="M137" s="20">
        <v>22447</v>
      </c>
      <c r="N137" s="20">
        <v>2416</v>
      </c>
      <c r="O137" s="20">
        <v>16425</v>
      </c>
      <c r="P137" s="20">
        <v>11630</v>
      </c>
      <c r="Q137" s="20">
        <v>1211</v>
      </c>
      <c r="R137" s="20">
        <f t="shared" si="27"/>
        <v>18247</v>
      </c>
      <c r="S137" s="20">
        <f t="shared" si="28"/>
        <v>10817</v>
      </c>
      <c r="T137" s="20">
        <f t="shared" si="29"/>
        <v>1205</v>
      </c>
      <c r="U137" s="9">
        <f t="shared" si="30"/>
        <v>16.86141960405601</v>
      </c>
      <c r="V137" s="9">
        <f t="shared" si="31"/>
        <v>17.082594125763848</v>
      </c>
      <c r="W137" s="9">
        <f t="shared" si="32"/>
        <v>0.22117452170783736</v>
      </c>
      <c r="X137" s="9">
        <f t="shared" si="33"/>
        <v>70.80669710806697</v>
      </c>
      <c r="Y137" s="9">
        <f t="shared" si="34"/>
        <v>59.28097769496355</v>
      </c>
      <c r="Z137" s="9">
        <f t="shared" si="35"/>
        <v>-11.525719413103417</v>
      </c>
    </row>
    <row r="138" spans="1:26" ht="12.75">
      <c r="A138" s="7" t="s">
        <v>275</v>
      </c>
      <c r="B138" s="8" t="s">
        <v>276</v>
      </c>
      <c r="C138" s="7">
        <v>14</v>
      </c>
      <c r="D138" s="7">
        <v>1</v>
      </c>
      <c r="E138" s="7">
        <v>1</v>
      </c>
      <c r="F138" s="20">
        <v>12059</v>
      </c>
      <c r="G138" s="20">
        <v>1759</v>
      </c>
      <c r="H138" s="20">
        <v>5494</v>
      </c>
      <c r="I138" s="20">
        <v>747</v>
      </c>
      <c r="J138" s="20">
        <v>6565</v>
      </c>
      <c r="K138" s="20">
        <v>1012</v>
      </c>
      <c r="L138" s="20">
        <v>10009</v>
      </c>
      <c r="M138" s="20">
        <v>6153</v>
      </c>
      <c r="N138" s="20">
        <v>912</v>
      </c>
      <c r="O138" s="20">
        <v>4790</v>
      </c>
      <c r="P138" s="20">
        <v>3230</v>
      </c>
      <c r="Q138" s="20">
        <v>464</v>
      </c>
      <c r="R138" s="20">
        <f t="shared" si="27"/>
        <v>5219</v>
      </c>
      <c r="S138" s="20">
        <f t="shared" si="28"/>
        <v>2923</v>
      </c>
      <c r="T138" s="20">
        <f t="shared" si="29"/>
        <v>448</v>
      </c>
      <c r="U138" s="9">
        <f t="shared" si="30"/>
        <v>13.596650891882053</v>
      </c>
      <c r="V138" s="9">
        <f t="shared" si="31"/>
        <v>15.415079969535414</v>
      </c>
      <c r="W138" s="9">
        <f t="shared" si="32"/>
        <v>1.8184290776533611</v>
      </c>
      <c r="X138" s="9">
        <f t="shared" si="33"/>
        <v>67.4321503131524</v>
      </c>
      <c r="Y138" s="9">
        <f t="shared" si="34"/>
        <v>56.00689787315578</v>
      </c>
      <c r="Z138" s="9">
        <f t="shared" si="35"/>
        <v>-11.425252439996626</v>
      </c>
    </row>
    <row r="139" spans="1:26" ht="12.75">
      <c r="A139" s="7" t="s">
        <v>277</v>
      </c>
      <c r="B139" s="8" t="s">
        <v>278</v>
      </c>
      <c r="C139" s="7">
        <v>14</v>
      </c>
      <c r="D139" s="7">
        <v>1</v>
      </c>
      <c r="E139" s="7">
        <v>1</v>
      </c>
      <c r="F139" s="20">
        <v>15602</v>
      </c>
      <c r="G139" s="20">
        <v>1950</v>
      </c>
      <c r="H139" s="20">
        <v>7387</v>
      </c>
      <c r="I139" s="20">
        <v>811</v>
      </c>
      <c r="J139" s="20">
        <v>8215</v>
      </c>
      <c r="K139" s="20">
        <v>1139</v>
      </c>
      <c r="L139" s="20">
        <v>14006</v>
      </c>
      <c r="M139" s="20">
        <v>8796</v>
      </c>
      <c r="N139" s="20">
        <v>1087</v>
      </c>
      <c r="O139" s="20">
        <v>6720</v>
      </c>
      <c r="P139" s="20">
        <v>4757</v>
      </c>
      <c r="Q139" s="20">
        <v>538</v>
      </c>
      <c r="R139" s="20">
        <f t="shared" si="27"/>
        <v>7286</v>
      </c>
      <c r="S139" s="20">
        <f t="shared" si="28"/>
        <v>4039</v>
      </c>
      <c r="T139" s="20">
        <f t="shared" si="29"/>
        <v>549</v>
      </c>
      <c r="U139" s="9">
        <f t="shared" si="30"/>
        <v>10.978746446459997</v>
      </c>
      <c r="V139" s="9">
        <f t="shared" si="31"/>
        <v>13.86488131466829</v>
      </c>
      <c r="W139" s="9">
        <f t="shared" si="32"/>
        <v>2.886134868208293</v>
      </c>
      <c r="X139" s="9">
        <f t="shared" si="33"/>
        <v>70.78869047619048</v>
      </c>
      <c r="Y139" s="9">
        <f t="shared" si="34"/>
        <v>55.43508097721658</v>
      </c>
      <c r="Z139" s="9">
        <f t="shared" si="35"/>
        <v>-15.353609498973903</v>
      </c>
    </row>
    <row r="140" spans="1:26" ht="12.75">
      <c r="A140" s="7" t="s">
        <v>279</v>
      </c>
      <c r="B140" s="8" t="s">
        <v>280</v>
      </c>
      <c r="C140" s="7">
        <v>14</v>
      </c>
      <c r="D140" s="7">
        <v>1</v>
      </c>
      <c r="E140" s="7">
        <v>1</v>
      </c>
      <c r="F140" s="20">
        <v>13413</v>
      </c>
      <c r="G140" s="20">
        <v>3175</v>
      </c>
      <c r="H140" s="20">
        <v>6071</v>
      </c>
      <c r="I140" s="20">
        <v>1453</v>
      </c>
      <c r="J140" s="20">
        <v>7342</v>
      </c>
      <c r="K140" s="20">
        <v>1722</v>
      </c>
      <c r="L140" s="20">
        <v>10531</v>
      </c>
      <c r="M140" s="20">
        <v>6761</v>
      </c>
      <c r="N140" s="20">
        <v>748</v>
      </c>
      <c r="O140" s="20">
        <v>4979</v>
      </c>
      <c r="P140" s="20">
        <v>3476</v>
      </c>
      <c r="Q140" s="20">
        <v>369</v>
      </c>
      <c r="R140" s="20">
        <f t="shared" si="27"/>
        <v>5552</v>
      </c>
      <c r="S140" s="20">
        <f t="shared" si="28"/>
        <v>3285</v>
      </c>
      <c r="T140" s="20">
        <f t="shared" si="29"/>
        <v>379</v>
      </c>
      <c r="U140" s="9">
        <f t="shared" si="30"/>
        <v>23.93345412617361</v>
      </c>
      <c r="V140" s="9">
        <f t="shared" si="31"/>
        <v>23.454099700354128</v>
      </c>
      <c r="W140" s="9">
        <f t="shared" si="32"/>
        <v>-0.4793544258194835</v>
      </c>
      <c r="X140" s="9">
        <f t="shared" si="33"/>
        <v>69.8132155051215</v>
      </c>
      <c r="Y140" s="9">
        <f t="shared" si="34"/>
        <v>59.167867435158506</v>
      </c>
      <c r="Z140" s="9">
        <f t="shared" si="35"/>
        <v>-10.645348069963</v>
      </c>
    </row>
    <row r="141" spans="1:26" ht="12.75">
      <c r="A141" s="7" t="s">
        <v>281</v>
      </c>
      <c r="B141" s="8" t="s">
        <v>282</v>
      </c>
      <c r="C141" s="7">
        <v>14</v>
      </c>
      <c r="D141" s="7">
        <v>1</v>
      </c>
      <c r="E141" s="7">
        <v>1</v>
      </c>
      <c r="F141" s="20">
        <v>1542</v>
      </c>
      <c r="G141" s="20">
        <v>634</v>
      </c>
      <c r="H141" s="20">
        <v>684</v>
      </c>
      <c r="I141" s="20">
        <v>305</v>
      </c>
      <c r="J141" s="20">
        <v>858</v>
      </c>
      <c r="K141" s="20">
        <v>329</v>
      </c>
      <c r="L141" s="20">
        <v>1008</v>
      </c>
      <c r="M141" s="20">
        <v>723</v>
      </c>
      <c r="N141" s="20">
        <v>38</v>
      </c>
      <c r="O141" s="20">
        <v>447</v>
      </c>
      <c r="P141" s="20">
        <v>358</v>
      </c>
      <c r="Q141" s="20">
        <v>19</v>
      </c>
      <c r="R141" s="20">
        <f t="shared" si="27"/>
        <v>561</v>
      </c>
      <c r="S141" s="20">
        <f t="shared" si="28"/>
        <v>365</v>
      </c>
      <c r="T141" s="20">
        <f t="shared" si="29"/>
        <v>19</v>
      </c>
      <c r="U141" s="9">
        <f t="shared" si="30"/>
        <v>44.590643274853804</v>
      </c>
      <c r="V141" s="9">
        <f t="shared" si="31"/>
        <v>38.344988344988344</v>
      </c>
      <c r="W141" s="9">
        <f t="shared" si="32"/>
        <v>-6.245654929865459</v>
      </c>
      <c r="X141" s="9">
        <f t="shared" si="33"/>
        <v>80.08948545861297</v>
      </c>
      <c r="Y141" s="9">
        <f t="shared" si="34"/>
        <v>65.06238859180036</v>
      </c>
      <c r="Z141" s="9">
        <f t="shared" si="35"/>
        <v>-15.027096866812613</v>
      </c>
    </row>
    <row r="142" spans="1:26" ht="12.75">
      <c r="A142" s="7" t="s">
        <v>283</v>
      </c>
      <c r="B142" s="8" t="s">
        <v>284</v>
      </c>
      <c r="C142" s="7">
        <v>14</v>
      </c>
      <c r="D142" s="7">
        <v>1</v>
      </c>
      <c r="E142" s="7">
        <v>0</v>
      </c>
      <c r="F142" s="20">
        <v>16881</v>
      </c>
      <c r="G142" s="20">
        <v>2364</v>
      </c>
      <c r="H142" s="20">
        <v>8173</v>
      </c>
      <c r="I142" s="20">
        <v>1016</v>
      </c>
      <c r="J142" s="20">
        <v>8708</v>
      </c>
      <c r="K142" s="20">
        <v>1348</v>
      </c>
      <c r="L142" s="20">
        <v>15099</v>
      </c>
      <c r="M142" s="20">
        <v>9512</v>
      </c>
      <c r="N142" s="20">
        <v>1050</v>
      </c>
      <c r="O142" s="20">
        <v>7414</v>
      </c>
      <c r="P142" s="20">
        <v>5476</v>
      </c>
      <c r="Q142" s="20">
        <v>470</v>
      </c>
      <c r="R142" s="20">
        <f t="shared" si="27"/>
        <v>7685</v>
      </c>
      <c r="S142" s="20">
        <f t="shared" si="28"/>
        <v>4036</v>
      </c>
      <c r="T142" s="20">
        <f t="shared" si="29"/>
        <v>580</v>
      </c>
      <c r="U142" s="9">
        <f t="shared" si="30"/>
        <v>12.431175822831273</v>
      </c>
      <c r="V142" s="9">
        <f t="shared" si="31"/>
        <v>15.480018373909049</v>
      </c>
      <c r="W142" s="9">
        <f t="shared" si="32"/>
        <v>3.048842551077776</v>
      </c>
      <c r="X142" s="9">
        <f t="shared" si="33"/>
        <v>73.8602643647154</v>
      </c>
      <c r="Y142" s="9">
        <f t="shared" si="34"/>
        <v>52.51789199739753</v>
      </c>
      <c r="Z142" s="9">
        <f t="shared" si="35"/>
        <v>-21.34237236731788</v>
      </c>
    </row>
    <row r="143" spans="1:26" ht="12.75">
      <c r="A143" s="7" t="s">
        <v>285</v>
      </c>
      <c r="B143" s="8" t="s">
        <v>286</v>
      </c>
      <c r="C143" s="7">
        <v>14</v>
      </c>
      <c r="D143" s="7">
        <v>1</v>
      </c>
      <c r="E143" s="7">
        <v>0</v>
      </c>
      <c r="F143" s="20">
        <v>2667</v>
      </c>
      <c r="G143" s="20">
        <v>229</v>
      </c>
      <c r="H143" s="20">
        <v>1330</v>
      </c>
      <c r="I143" s="20">
        <v>104</v>
      </c>
      <c r="J143" s="20">
        <v>1337</v>
      </c>
      <c r="K143" s="20">
        <v>125</v>
      </c>
      <c r="L143" s="20">
        <v>2198</v>
      </c>
      <c r="M143" s="20">
        <v>1288</v>
      </c>
      <c r="N143" s="20">
        <v>175</v>
      </c>
      <c r="O143" s="20">
        <v>1100</v>
      </c>
      <c r="P143" s="20">
        <v>789</v>
      </c>
      <c r="Q143" s="20">
        <v>93</v>
      </c>
      <c r="R143" s="20">
        <f t="shared" si="27"/>
        <v>1098</v>
      </c>
      <c r="S143" s="20">
        <f t="shared" si="28"/>
        <v>499</v>
      </c>
      <c r="T143" s="20">
        <f t="shared" si="29"/>
        <v>82</v>
      </c>
      <c r="U143" s="9">
        <f t="shared" si="30"/>
        <v>7.819548872180452</v>
      </c>
      <c r="V143" s="9">
        <f t="shared" si="31"/>
        <v>9.349289454001495</v>
      </c>
      <c r="W143" s="9">
        <f t="shared" si="32"/>
        <v>1.5297405818210432</v>
      </c>
      <c r="X143" s="9">
        <f t="shared" si="33"/>
        <v>71.72727272727273</v>
      </c>
      <c r="Y143" s="9">
        <f t="shared" si="34"/>
        <v>45.44626593806922</v>
      </c>
      <c r="Z143" s="9">
        <f t="shared" si="35"/>
        <v>-26.281006789203516</v>
      </c>
    </row>
    <row r="144" spans="1:26" ht="12.75">
      <c r="A144" s="7" t="s">
        <v>287</v>
      </c>
      <c r="B144" s="8" t="s">
        <v>288</v>
      </c>
      <c r="C144" s="7">
        <v>15</v>
      </c>
      <c r="D144" s="7">
        <v>1</v>
      </c>
      <c r="E144" s="7">
        <v>1</v>
      </c>
      <c r="F144" s="20">
        <v>9203</v>
      </c>
      <c r="G144" s="20">
        <v>3946</v>
      </c>
      <c r="H144" s="20">
        <v>3901</v>
      </c>
      <c r="I144" s="20">
        <v>1897</v>
      </c>
      <c r="J144" s="20">
        <v>5302</v>
      </c>
      <c r="K144" s="20">
        <v>2049</v>
      </c>
      <c r="L144" s="20">
        <v>6697</v>
      </c>
      <c r="M144" s="20">
        <v>4616</v>
      </c>
      <c r="N144" s="20">
        <v>263</v>
      </c>
      <c r="O144" s="20">
        <v>2989</v>
      </c>
      <c r="P144" s="20">
        <v>2364</v>
      </c>
      <c r="Q144" s="20">
        <v>110</v>
      </c>
      <c r="R144" s="20">
        <f t="shared" si="27"/>
        <v>3708</v>
      </c>
      <c r="S144" s="20">
        <f t="shared" si="28"/>
        <v>2252</v>
      </c>
      <c r="T144" s="20">
        <f t="shared" si="29"/>
        <v>153</v>
      </c>
      <c r="U144" s="9">
        <f t="shared" si="30"/>
        <v>48.62855678031274</v>
      </c>
      <c r="V144" s="9">
        <f t="shared" si="31"/>
        <v>38.64579403998491</v>
      </c>
      <c r="W144" s="9">
        <f t="shared" si="32"/>
        <v>-9.982762740327836</v>
      </c>
      <c r="X144" s="9">
        <f t="shared" si="33"/>
        <v>79.08999665439947</v>
      </c>
      <c r="Y144" s="9">
        <f t="shared" si="34"/>
        <v>60.73354908306364</v>
      </c>
      <c r="Z144" s="9">
        <f t="shared" si="35"/>
        <v>-18.356447571335828</v>
      </c>
    </row>
    <row r="145" spans="1:26" ht="12.75">
      <c r="A145" s="7" t="s">
        <v>289</v>
      </c>
      <c r="B145" s="8" t="s">
        <v>290</v>
      </c>
      <c r="C145" s="7">
        <v>15</v>
      </c>
      <c r="D145" s="7">
        <v>1</v>
      </c>
      <c r="E145" s="7">
        <v>1</v>
      </c>
      <c r="F145" s="20">
        <v>6967</v>
      </c>
      <c r="G145" s="20">
        <v>3378</v>
      </c>
      <c r="H145" s="20">
        <v>3118</v>
      </c>
      <c r="I145" s="20">
        <v>1702</v>
      </c>
      <c r="J145" s="20">
        <v>3849</v>
      </c>
      <c r="K145" s="20">
        <v>1676</v>
      </c>
      <c r="L145" s="20">
        <v>5787</v>
      </c>
      <c r="M145" s="20">
        <v>3968</v>
      </c>
      <c r="N145" s="20">
        <v>257</v>
      </c>
      <c r="O145" s="20">
        <v>2600</v>
      </c>
      <c r="P145" s="20">
        <v>2042</v>
      </c>
      <c r="Q145" s="20">
        <v>126</v>
      </c>
      <c r="R145" s="20">
        <f t="shared" si="27"/>
        <v>3187</v>
      </c>
      <c r="S145" s="20">
        <f t="shared" si="28"/>
        <v>1926</v>
      </c>
      <c r="T145" s="20">
        <f t="shared" si="29"/>
        <v>131</v>
      </c>
      <c r="U145" s="9">
        <f t="shared" si="30"/>
        <v>54.58627325208467</v>
      </c>
      <c r="V145" s="9">
        <f t="shared" si="31"/>
        <v>43.54377760457261</v>
      </c>
      <c r="W145" s="9">
        <f t="shared" si="32"/>
        <v>-11.042495647512062</v>
      </c>
      <c r="X145" s="9">
        <f t="shared" si="33"/>
        <v>78.53846153846153</v>
      </c>
      <c r="Y145" s="9">
        <f t="shared" si="34"/>
        <v>60.43300909946658</v>
      </c>
      <c r="Z145" s="9">
        <f t="shared" si="35"/>
        <v>-18.105452438994952</v>
      </c>
    </row>
    <row r="146" spans="1:26" ht="12.75">
      <c r="A146" s="7" t="s">
        <v>291</v>
      </c>
      <c r="B146" s="8" t="s">
        <v>292</v>
      </c>
      <c r="C146" s="7">
        <v>15</v>
      </c>
      <c r="D146" s="7">
        <v>1</v>
      </c>
      <c r="E146" s="7">
        <v>1</v>
      </c>
      <c r="F146" s="20">
        <v>22569</v>
      </c>
      <c r="G146" s="20">
        <v>6799</v>
      </c>
      <c r="H146" s="20">
        <v>10074</v>
      </c>
      <c r="I146" s="20">
        <v>3242</v>
      </c>
      <c r="J146" s="20">
        <v>12495</v>
      </c>
      <c r="K146" s="20">
        <v>3557</v>
      </c>
      <c r="L146" s="20">
        <v>17341</v>
      </c>
      <c r="M146" s="20">
        <v>11506</v>
      </c>
      <c r="N146" s="20">
        <v>960</v>
      </c>
      <c r="O146" s="20">
        <v>8023</v>
      </c>
      <c r="P146" s="20">
        <v>5965</v>
      </c>
      <c r="Q146" s="20">
        <v>472</v>
      </c>
      <c r="R146" s="20">
        <f t="shared" si="27"/>
        <v>9318</v>
      </c>
      <c r="S146" s="20">
        <f t="shared" si="28"/>
        <v>5541</v>
      </c>
      <c r="T146" s="20">
        <f t="shared" si="29"/>
        <v>488</v>
      </c>
      <c r="U146" s="9">
        <f t="shared" si="30"/>
        <v>32.18185427834028</v>
      </c>
      <c r="V146" s="9">
        <f t="shared" si="31"/>
        <v>28.467386954781915</v>
      </c>
      <c r="W146" s="9">
        <f t="shared" si="32"/>
        <v>-3.7144673235583667</v>
      </c>
      <c r="X146" s="9">
        <f t="shared" si="33"/>
        <v>74.34874735136484</v>
      </c>
      <c r="Y146" s="9">
        <f t="shared" si="34"/>
        <v>59.46555054732775</v>
      </c>
      <c r="Z146" s="9">
        <f t="shared" si="35"/>
        <v>-14.883196804037084</v>
      </c>
    </row>
    <row r="147" spans="1:26" ht="12.75">
      <c r="A147" s="7" t="s">
        <v>293</v>
      </c>
      <c r="B147" s="8" t="s">
        <v>294</v>
      </c>
      <c r="C147" s="7">
        <v>15</v>
      </c>
      <c r="D147" s="7">
        <v>1</v>
      </c>
      <c r="E147" s="7">
        <v>1</v>
      </c>
      <c r="F147" s="20">
        <v>14003</v>
      </c>
      <c r="G147" s="20">
        <v>6260</v>
      </c>
      <c r="H147" s="20">
        <v>5892</v>
      </c>
      <c r="I147" s="20">
        <v>3124</v>
      </c>
      <c r="J147" s="20">
        <v>8111</v>
      </c>
      <c r="K147" s="20">
        <v>3136</v>
      </c>
      <c r="L147" s="20">
        <v>10534</v>
      </c>
      <c r="M147" s="20">
        <v>7229</v>
      </c>
      <c r="N147" s="20">
        <v>449</v>
      </c>
      <c r="O147" s="20">
        <v>4679</v>
      </c>
      <c r="P147" s="20">
        <v>3644</v>
      </c>
      <c r="Q147" s="20">
        <v>196</v>
      </c>
      <c r="R147" s="20">
        <f t="shared" si="27"/>
        <v>5855</v>
      </c>
      <c r="S147" s="20">
        <f t="shared" si="28"/>
        <v>3585</v>
      </c>
      <c r="T147" s="20">
        <f t="shared" si="29"/>
        <v>253</v>
      </c>
      <c r="U147" s="9">
        <f t="shared" si="30"/>
        <v>53.02104548540394</v>
      </c>
      <c r="V147" s="9">
        <f t="shared" si="31"/>
        <v>38.66354333621009</v>
      </c>
      <c r="W147" s="9">
        <f t="shared" si="32"/>
        <v>-14.357502149193849</v>
      </c>
      <c r="X147" s="9">
        <f t="shared" si="33"/>
        <v>77.87988886514212</v>
      </c>
      <c r="Y147" s="9">
        <f t="shared" si="34"/>
        <v>61.22971818958155</v>
      </c>
      <c r="Z147" s="9">
        <f t="shared" si="35"/>
        <v>-16.650170675560574</v>
      </c>
    </row>
    <row r="148" spans="1:26" ht="12.75">
      <c r="A148" s="7" t="s">
        <v>295</v>
      </c>
      <c r="B148" s="8" t="s">
        <v>296</v>
      </c>
      <c r="C148" s="7">
        <v>15</v>
      </c>
      <c r="D148" s="7">
        <v>1</v>
      </c>
      <c r="E148" s="7">
        <v>1</v>
      </c>
      <c r="F148" s="20">
        <v>1706</v>
      </c>
      <c r="G148" s="20">
        <v>549</v>
      </c>
      <c r="H148" s="20">
        <v>771</v>
      </c>
      <c r="I148" s="20">
        <v>283</v>
      </c>
      <c r="J148" s="20">
        <v>935</v>
      </c>
      <c r="K148" s="20">
        <v>266</v>
      </c>
      <c r="L148" s="20">
        <v>1421</v>
      </c>
      <c r="M148" s="20">
        <v>828</v>
      </c>
      <c r="N148" s="20">
        <v>71</v>
      </c>
      <c r="O148" s="20">
        <v>661</v>
      </c>
      <c r="P148" s="20">
        <v>431</v>
      </c>
      <c r="Q148" s="20">
        <v>31</v>
      </c>
      <c r="R148" s="20">
        <f t="shared" si="27"/>
        <v>760</v>
      </c>
      <c r="S148" s="20">
        <f t="shared" si="28"/>
        <v>397</v>
      </c>
      <c r="T148" s="20">
        <f t="shared" si="29"/>
        <v>40</v>
      </c>
      <c r="U148" s="9">
        <f t="shared" si="30"/>
        <v>36.70557717250324</v>
      </c>
      <c r="V148" s="9">
        <f t="shared" si="31"/>
        <v>28.449197860962567</v>
      </c>
      <c r="W148" s="9">
        <f t="shared" si="32"/>
        <v>-8.256379311540673</v>
      </c>
      <c r="X148" s="9">
        <f t="shared" si="33"/>
        <v>65.20423600605145</v>
      </c>
      <c r="Y148" s="9">
        <f t="shared" si="34"/>
        <v>52.23684210526316</v>
      </c>
      <c r="Z148" s="9">
        <f t="shared" si="35"/>
        <v>-12.967393900788288</v>
      </c>
    </row>
    <row r="149" spans="1:26" ht="12.75">
      <c r="A149" s="7" t="s">
        <v>297</v>
      </c>
      <c r="B149" s="8" t="s">
        <v>298</v>
      </c>
      <c r="C149" s="7">
        <v>15</v>
      </c>
      <c r="D149" s="7">
        <v>1</v>
      </c>
      <c r="E149" s="7">
        <v>1</v>
      </c>
      <c r="F149" s="20">
        <v>646</v>
      </c>
      <c r="G149" s="20">
        <v>147</v>
      </c>
      <c r="H149" s="20">
        <v>300</v>
      </c>
      <c r="I149" s="20">
        <v>60</v>
      </c>
      <c r="J149" s="20">
        <v>346</v>
      </c>
      <c r="K149" s="20">
        <v>87</v>
      </c>
      <c r="L149" s="20">
        <v>541</v>
      </c>
      <c r="M149" s="20">
        <v>374</v>
      </c>
      <c r="N149" s="20">
        <v>30</v>
      </c>
      <c r="O149" s="20">
        <v>252</v>
      </c>
      <c r="P149" s="20">
        <v>195</v>
      </c>
      <c r="Q149" s="20">
        <v>12</v>
      </c>
      <c r="R149" s="20">
        <f t="shared" si="27"/>
        <v>289</v>
      </c>
      <c r="S149" s="20">
        <f t="shared" si="28"/>
        <v>179</v>
      </c>
      <c r="T149" s="20">
        <f t="shared" si="29"/>
        <v>18</v>
      </c>
      <c r="U149" s="9">
        <f t="shared" si="30"/>
        <v>20</v>
      </c>
      <c r="V149" s="9">
        <f t="shared" si="31"/>
        <v>25.14450867052023</v>
      </c>
      <c r="W149" s="9">
        <f t="shared" si="32"/>
        <v>5.144508670520231</v>
      </c>
      <c r="X149" s="9">
        <f t="shared" si="33"/>
        <v>77.38095238095238</v>
      </c>
      <c r="Y149" s="9">
        <f t="shared" si="34"/>
        <v>61.93771626297578</v>
      </c>
      <c r="Z149" s="9">
        <f t="shared" si="35"/>
        <v>-15.443236117976596</v>
      </c>
    </row>
    <row r="150" spans="1:26" ht="12.75">
      <c r="A150" s="7" t="s">
        <v>299</v>
      </c>
      <c r="B150" s="8" t="s">
        <v>300</v>
      </c>
      <c r="C150" s="7">
        <v>15</v>
      </c>
      <c r="D150" s="7">
        <v>1</v>
      </c>
      <c r="E150" s="7">
        <v>0</v>
      </c>
      <c r="F150" s="20">
        <v>7172</v>
      </c>
      <c r="G150" s="20">
        <v>2388</v>
      </c>
      <c r="H150" s="20">
        <v>3311</v>
      </c>
      <c r="I150" s="20">
        <v>1144</v>
      </c>
      <c r="J150" s="20">
        <v>3861</v>
      </c>
      <c r="K150" s="20">
        <v>1244</v>
      </c>
      <c r="L150" s="20">
        <v>5924</v>
      </c>
      <c r="M150" s="20">
        <v>3966</v>
      </c>
      <c r="N150" s="20">
        <v>333</v>
      </c>
      <c r="O150" s="20">
        <v>2761</v>
      </c>
      <c r="P150" s="20">
        <v>2111</v>
      </c>
      <c r="Q150" s="20">
        <v>157</v>
      </c>
      <c r="R150" s="20">
        <f t="shared" si="27"/>
        <v>3163</v>
      </c>
      <c r="S150" s="20">
        <f t="shared" si="28"/>
        <v>1855</v>
      </c>
      <c r="T150" s="20">
        <f t="shared" si="29"/>
        <v>176</v>
      </c>
      <c r="U150" s="9">
        <f t="shared" si="30"/>
        <v>34.55149501661129</v>
      </c>
      <c r="V150" s="9">
        <f t="shared" si="31"/>
        <v>32.219632219632224</v>
      </c>
      <c r="W150" s="9">
        <f t="shared" si="32"/>
        <v>-2.331862796979067</v>
      </c>
      <c r="X150" s="9">
        <f t="shared" si="33"/>
        <v>76.4578051430641</v>
      </c>
      <c r="Y150" s="9">
        <f t="shared" si="34"/>
        <v>58.64685425229212</v>
      </c>
      <c r="Z150" s="9">
        <f t="shared" si="35"/>
        <v>-17.810950890771984</v>
      </c>
    </row>
    <row r="151" spans="1:26" ht="12.75">
      <c r="A151" s="7" t="s">
        <v>301</v>
      </c>
      <c r="B151" s="8" t="s">
        <v>302</v>
      </c>
      <c r="C151" s="7">
        <v>15</v>
      </c>
      <c r="D151" s="7">
        <v>1</v>
      </c>
      <c r="E151" s="7">
        <v>0</v>
      </c>
      <c r="F151" s="20">
        <v>13844</v>
      </c>
      <c r="G151" s="20">
        <v>3069</v>
      </c>
      <c r="H151" s="20">
        <v>6347</v>
      </c>
      <c r="I151" s="20">
        <v>1403</v>
      </c>
      <c r="J151" s="20">
        <v>7497</v>
      </c>
      <c r="K151" s="20">
        <v>1666</v>
      </c>
      <c r="L151" s="20">
        <v>11663</v>
      </c>
      <c r="M151" s="20">
        <v>7362</v>
      </c>
      <c r="N151" s="20">
        <v>790</v>
      </c>
      <c r="O151" s="20">
        <v>5462</v>
      </c>
      <c r="P151" s="20">
        <v>3945</v>
      </c>
      <c r="Q151" s="20">
        <v>379</v>
      </c>
      <c r="R151" s="20">
        <f t="shared" si="27"/>
        <v>6201</v>
      </c>
      <c r="S151" s="20">
        <f t="shared" si="28"/>
        <v>3417</v>
      </c>
      <c r="T151" s="20">
        <f t="shared" si="29"/>
        <v>411</v>
      </c>
      <c r="U151" s="9">
        <f t="shared" si="30"/>
        <v>22.10493146368363</v>
      </c>
      <c r="V151" s="9">
        <f t="shared" si="31"/>
        <v>22.22222222222222</v>
      </c>
      <c r="W151" s="9">
        <f t="shared" si="32"/>
        <v>0.11729075853859072</v>
      </c>
      <c r="X151" s="9">
        <f t="shared" si="33"/>
        <v>72.22629073599414</v>
      </c>
      <c r="Y151" s="9">
        <f t="shared" si="34"/>
        <v>55.10401548137397</v>
      </c>
      <c r="Z151" s="9">
        <f t="shared" si="35"/>
        <v>-17.12227525462017</v>
      </c>
    </row>
    <row r="152" spans="1:26" ht="12.75">
      <c r="A152" s="7" t="s">
        <v>303</v>
      </c>
      <c r="B152" s="8" t="s">
        <v>304</v>
      </c>
      <c r="C152" s="7">
        <v>15</v>
      </c>
      <c r="D152" s="7">
        <v>1</v>
      </c>
      <c r="E152" s="7">
        <v>0</v>
      </c>
      <c r="F152" s="20">
        <v>5918</v>
      </c>
      <c r="G152" s="20">
        <v>860</v>
      </c>
      <c r="H152" s="20">
        <v>2878</v>
      </c>
      <c r="I152" s="20">
        <v>410</v>
      </c>
      <c r="J152" s="20">
        <v>3040</v>
      </c>
      <c r="K152" s="20">
        <v>450</v>
      </c>
      <c r="L152" s="20">
        <v>5065</v>
      </c>
      <c r="M152" s="20">
        <v>3059</v>
      </c>
      <c r="N152" s="20">
        <v>375</v>
      </c>
      <c r="O152" s="20">
        <v>2501</v>
      </c>
      <c r="P152" s="20">
        <v>1770</v>
      </c>
      <c r="Q152" s="20">
        <v>179</v>
      </c>
      <c r="R152" s="20">
        <f t="shared" si="27"/>
        <v>2564</v>
      </c>
      <c r="S152" s="20">
        <f t="shared" si="28"/>
        <v>1289</v>
      </c>
      <c r="T152" s="20">
        <f t="shared" si="29"/>
        <v>196</v>
      </c>
      <c r="U152" s="9">
        <f t="shared" si="30"/>
        <v>14.246004169562196</v>
      </c>
      <c r="V152" s="9">
        <f t="shared" si="31"/>
        <v>14.802631578947366</v>
      </c>
      <c r="W152" s="9">
        <f t="shared" si="32"/>
        <v>0.55662740938517</v>
      </c>
      <c r="X152" s="9">
        <f t="shared" si="33"/>
        <v>70.7716913234706</v>
      </c>
      <c r="Y152" s="9">
        <f t="shared" si="34"/>
        <v>50.273010920436825</v>
      </c>
      <c r="Z152" s="9">
        <f t="shared" si="35"/>
        <v>-20.49868040303378</v>
      </c>
    </row>
    <row r="153" spans="1:26" ht="12.75">
      <c r="A153" s="7" t="s">
        <v>305</v>
      </c>
      <c r="B153" s="8" t="s">
        <v>306</v>
      </c>
      <c r="C153" s="7">
        <v>15</v>
      </c>
      <c r="D153" s="7">
        <v>1</v>
      </c>
      <c r="E153" s="7">
        <v>0</v>
      </c>
      <c r="F153" s="20">
        <v>2259</v>
      </c>
      <c r="G153" s="20">
        <v>266</v>
      </c>
      <c r="H153" s="20">
        <v>1100</v>
      </c>
      <c r="I153" s="20">
        <v>124</v>
      </c>
      <c r="J153" s="20">
        <v>1159</v>
      </c>
      <c r="K153" s="20">
        <v>142</v>
      </c>
      <c r="L153" s="20">
        <v>1944</v>
      </c>
      <c r="M153" s="20">
        <v>1203</v>
      </c>
      <c r="N153" s="20">
        <v>126</v>
      </c>
      <c r="O153" s="20">
        <v>948</v>
      </c>
      <c r="P153" s="20">
        <v>699</v>
      </c>
      <c r="Q153" s="20">
        <v>63</v>
      </c>
      <c r="R153" s="20">
        <f t="shared" si="27"/>
        <v>996</v>
      </c>
      <c r="S153" s="20">
        <f t="shared" si="28"/>
        <v>504</v>
      </c>
      <c r="T153" s="20">
        <f t="shared" si="29"/>
        <v>63</v>
      </c>
      <c r="U153" s="9">
        <f t="shared" si="30"/>
        <v>11.272727272727273</v>
      </c>
      <c r="V153" s="9">
        <f t="shared" si="31"/>
        <v>12.251941328731665</v>
      </c>
      <c r="W153" s="9">
        <f t="shared" si="32"/>
        <v>0.9792140560043912</v>
      </c>
      <c r="X153" s="9">
        <f t="shared" si="33"/>
        <v>73.73417721518987</v>
      </c>
      <c r="Y153" s="9">
        <f t="shared" si="34"/>
        <v>50.602409638554214</v>
      </c>
      <c r="Z153" s="9">
        <f t="shared" si="35"/>
        <v>-23.13176757663566</v>
      </c>
    </row>
    <row r="154" spans="1:26" ht="12.75">
      <c r="A154" s="7" t="s">
        <v>307</v>
      </c>
      <c r="B154" s="8" t="s">
        <v>308</v>
      </c>
      <c r="C154" s="7">
        <v>15</v>
      </c>
      <c r="D154" s="7">
        <v>1</v>
      </c>
      <c r="E154" s="7">
        <v>0</v>
      </c>
      <c r="F154" s="20">
        <v>16188</v>
      </c>
      <c r="G154" s="20">
        <v>2308</v>
      </c>
      <c r="H154" s="20">
        <v>7534</v>
      </c>
      <c r="I154" s="20">
        <v>1067</v>
      </c>
      <c r="J154" s="20">
        <v>8654</v>
      </c>
      <c r="K154" s="20">
        <v>1241</v>
      </c>
      <c r="L154" s="20">
        <v>13441</v>
      </c>
      <c r="M154" s="20">
        <v>8248</v>
      </c>
      <c r="N154" s="20">
        <v>1007</v>
      </c>
      <c r="O154" s="20">
        <v>6463</v>
      </c>
      <c r="P154" s="20">
        <v>4469</v>
      </c>
      <c r="Q154" s="20">
        <v>488</v>
      </c>
      <c r="R154" s="20">
        <f t="shared" si="27"/>
        <v>6978</v>
      </c>
      <c r="S154" s="20">
        <f t="shared" si="28"/>
        <v>3779</v>
      </c>
      <c r="T154" s="20">
        <f t="shared" si="29"/>
        <v>519</v>
      </c>
      <c r="U154" s="9">
        <f t="shared" si="30"/>
        <v>14.162463498805417</v>
      </c>
      <c r="V154" s="9">
        <f t="shared" si="31"/>
        <v>14.340189507742085</v>
      </c>
      <c r="W154" s="9">
        <f t="shared" si="32"/>
        <v>0.17772600893666812</v>
      </c>
      <c r="X154" s="9">
        <f t="shared" si="33"/>
        <v>69.1474547423797</v>
      </c>
      <c r="Y154" s="9">
        <f t="shared" si="34"/>
        <v>54.15591860131843</v>
      </c>
      <c r="Z154" s="9">
        <f t="shared" si="35"/>
        <v>-14.99153614106126</v>
      </c>
    </row>
    <row r="155" spans="1:26" ht="12.75">
      <c r="A155" s="7" t="s">
        <v>309</v>
      </c>
      <c r="B155" s="8" t="s">
        <v>310</v>
      </c>
      <c r="C155" s="7">
        <v>15</v>
      </c>
      <c r="D155" s="7">
        <v>1</v>
      </c>
      <c r="E155" s="7">
        <v>0</v>
      </c>
      <c r="F155" s="20">
        <v>7442</v>
      </c>
      <c r="G155" s="20">
        <v>877</v>
      </c>
      <c r="H155" s="20">
        <v>3593</v>
      </c>
      <c r="I155" s="20">
        <v>401</v>
      </c>
      <c r="J155" s="20">
        <v>3849</v>
      </c>
      <c r="K155" s="20">
        <v>476</v>
      </c>
      <c r="L155" s="20">
        <v>6356</v>
      </c>
      <c r="M155" s="20">
        <v>3671</v>
      </c>
      <c r="N155" s="20">
        <v>484</v>
      </c>
      <c r="O155" s="20">
        <v>3143</v>
      </c>
      <c r="P155" s="20">
        <v>2094</v>
      </c>
      <c r="Q155" s="20">
        <v>244</v>
      </c>
      <c r="R155" s="20">
        <f t="shared" si="27"/>
        <v>3213</v>
      </c>
      <c r="S155" s="20">
        <f t="shared" si="28"/>
        <v>1577</v>
      </c>
      <c r="T155" s="20">
        <f t="shared" si="29"/>
        <v>240</v>
      </c>
      <c r="U155" s="9">
        <f t="shared" si="30"/>
        <v>11.160590036181464</v>
      </c>
      <c r="V155" s="9">
        <f t="shared" si="31"/>
        <v>12.366848532086257</v>
      </c>
      <c r="W155" s="9">
        <f t="shared" si="32"/>
        <v>1.2062584959047928</v>
      </c>
      <c r="X155" s="9">
        <f t="shared" si="33"/>
        <v>66.62424435252943</v>
      </c>
      <c r="Y155" s="9">
        <f t="shared" si="34"/>
        <v>49.081854964207906</v>
      </c>
      <c r="Z155" s="9">
        <f t="shared" si="35"/>
        <v>-17.542389388321524</v>
      </c>
    </row>
    <row r="156" spans="1:26" ht="12.75">
      <c r="A156" s="7" t="s">
        <v>311</v>
      </c>
      <c r="B156" s="8" t="s">
        <v>312</v>
      </c>
      <c r="C156" s="7">
        <v>15</v>
      </c>
      <c r="D156" s="7">
        <v>0</v>
      </c>
      <c r="E156" s="7">
        <v>0</v>
      </c>
      <c r="F156" s="20">
        <v>10</v>
      </c>
      <c r="G156" s="20">
        <v>0</v>
      </c>
      <c r="H156" s="20">
        <v>6</v>
      </c>
      <c r="I156" s="20">
        <v>0</v>
      </c>
      <c r="J156" s="20">
        <v>4</v>
      </c>
      <c r="K156" s="20">
        <v>0</v>
      </c>
      <c r="L156" s="20">
        <v>8</v>
      </c>
      <c r="M156" s="20">
        <v>4</v>
      </c>
      <c r="N156" s="20">
        <v>0</v>
      </c>
      <c r="O156" s="20">
        <v>6</v>
      </c>
      <c r="P156" s="20">
        <v>4</v>
      </c>
      <c r="Q156" s="20">
        <v>0</v>
      </c>
      <c r="R156" s="20">
        <f t="shared" si="27"/>
        <v>2</v>
      </c>
      <c r="S156" s="20">
        <f t="shared" si="28"/>
        <v>0</v>
      </c>
      <c r="T156" s="20">
        <f t="shared" si="29"/>
        <v>0</v>
      </c>
      <c r="U156" s="9">
        <f t="shared" si="30"/>
        <v>0</v>
      </c>
      <c r="V156" s="9">
        <f t="shared" si="31"/>
        <v>0</v>
      </c>
      <c r="W156" s="9">
        <f t="shared" si="32"/>
        <v>0</v>
      </c>
      <c r="X156" s="9">
        <f t="shared" si="33"/>
        <v>66.66666666666666</v>
      </c>
      <c r="Y156" s="9">
        <f t="shared" si="34"/>
        <v>0</v>
      </c>
      <c r="Z156" s="9">
        <f t="shared" si="35"/>
        <v>-66.66666666666666</v>
      </c>
    </row>
    <row r="157" spans="1:26" ht="12.75">
      <c r="A157" s="7" t="s">
        <v>313</v>
      </c>
      <c r="B157" s="8" t="s">
        <v>314</v>
      </c>
      <c r="C157" s="7">
        <v>15</v>
      </c>
      <c r="D157" s="7">
        <v>0</v>
      </c>
      <c r="E157" s="7">
        <v>1</v>
      </c>
      <c r="F157" s="20">
        <v>571</v>
      </c>
      <c r="G157" s="20">
        <v>172</v>
      </c>
      <c r="H157" s="20">
        <v>278</v>
      </c>
      <c r="I157" s="20">
        <v>96</v>
      </c>
      <c r="J157" s="20">
        <v>293</v>
      </c>
      <c r="K157" s="20">
        <v>76</v>
      </c>
      <c r="L157" s="20">
        <v>389</v>
      </c>
      <c r="M157" s="20">
        <v>233</v>
      </c>
      <c r="N157" s="20">
        <v>17</v>
      </c>
      <c r="O157" s="20">
        <v>214</v>
      </c>
      <c r="P157" s="20">
        <v>128</v>
      </c>
      <c r="Q157" s="20">
        <v>8</v>
      </c>
      <c r="R157" s="20">
        <f t="shared" si="27"/>
        <v>175</v>
      </c>
      <c r="S157" s="20">
        <f t="shared" si="28"/>
        <v>105</v>
      </c>
      <c r="T157" s="20">
        <f t="shared" si="29"/>
        <v>9</v>
      </c>
      <c r="U157" s="9">
        <f t="shared" si="30"/>
        <v>34.53237410071942</v>
      </c>
      <c r="V157" s="9">
        <f t="shared" si="31"/>
        <v>25.938566552901023</v>
      </c>
      <c r="W157" s="9">
        <f t="shared" si="32"/>
        <v>-8.5938075478184</v>
      </c>
      <c r="X157" s="9">
        <f t="shared" si="33"/>
        <v>59.813084112149525</v>
      </c>
      <c r="Y157" s="9">
        <f t="shared" si="34"/>
        <v>60</v>
      </c>
      <c r="Z157" s="9">
        <f t="shared" si="35"/>
        <v>0.18691588785047486</v>
      </c>
    </row>
    <row r="158" spans="1:26" s="1" customFormat="1" ht="12.75">
      <c r="A158" s="7"/>
      <c r="B158" s="11" t="s">
        <v>315</v>
      </c>
      <c r="C158" s="2"/>
      <c r="D158" s="2"/>
      <c r="E158" s="2"/>
      <c r="F158" s="21">
        <f aca="true" t="shared" si="36" ref="F158:T158">SUM(F3:F157)</f>
        <v>2150368</v>
      </c>
      <c r="G158" s="21">
        <f t="shared" si="36"/>
        <v>500515</v>
      </c>
      <c r="H158" s="21">
        <f t="shared" si="36"/>
        <v>988880</v>
      </c>
      <c r="I158" s="21">
        <f t="shared" si="36"/>
        <v>234612</v>
      </c>
      <c r="J158" s="21">
        <f t="shared" si="36"/>
        <v>1161488</v>
      </c>
      <c r="K158" s="21">
        <f t="shared" si="36"/>
        <v>265903</v>
      </c>
      <c r="L158" s="21">
        <f t="shared" si="36"/>
        <v>1693500</v>
      </c>
      <c r="M158" s="21">
        <f t="shared" si="36"/>
        <v>1086239</v>
      </c>
      <c r="N158" s="21">
        <f t="shared" si="36"/>
        <v>113902</v>
      </c>
      <c r="O158" s="21">
        <f t="shared" si="36"/>
        <v>814355</v>
      </c>
      <c r="P158" s="21">
        <f t="shared" si="36"/>
        <v>578066</v>
      </c>
      <c r="Q158" s="21">
        <f t="shared" si="36"/>
        <v>57207</v>
      </c>
      <c r="R158" s="21">
        <f t="shared" si="36"/>
        <v>879145</v>
      </c>
      <c r="S158" s="21">
        <f t="shared" si="36"/>
        <v>508173</v>
      </c>
      <c r="T158" s="21">
        <f t="shared" si="36"/>
        <v>56695</v>
      </c>
      <c r="U158" s="10">
        <f t="shared" si="30"/>
        <v>23.725022247390985</v>
      </c>
      <c r="V158" s="10">
        <f t="shared" si="31"/>
        <v>22.893305828385657</v>
      </c>
      <c r="W158" s="10">
        <f t="shared" si="32"/>
        <v>-0.8317164190053283</v>
      </c>
      <c r="X158" s="10">
        <f t="shared" si="33"/>
        <v>70.9845214924695</v>
      </c>
      <c r="Y158" s="10">
        <f t="shared" si="34"/>
        <v>57.803092777641915</v>
      </c>
      <c r="Z158" s="10">
        <f t="shared" si="35"/>
        <v>-13.181428714827582</v>
      </c>
    </row>
    <row r="159" spans="1:26" s="1" customFormat="1" ht="12.75">
      <c r="A159" s="7"/>
      <c r="B159" s="11"/>
      <c r="C159" s="2"/>
      <c r="D159" s="2"/>
      <c r="E159" s="2"/>
      <c r="R159" s="26"/>
      <c r="S159" s="26"/>
      <c r="T159" s="26"/>
      <c r="U159" s="9"/>
      <c r="V159" s="9"/>
      <c r="W159" s="9"/>
      <c r="X159" s="9"/>
      <c r="Y159" s="9"/>
      <c r="Z159" s="9"/>
    </row>
    <row r="160" spans="2:26" ht="12.75">
      <c r="B160" s="8"/>
      <c r="U160" s="9"/>
      <c r="V160" s="9"/>
      <c r="W160" s="9"/>
      <c r="X160" s="9"/>
      <c r="Y160" s="9"/>
      <c r="Z160" s="9"/>
    </row>
    <row r="161" spans="1:2" ht="12.75">
      <c r="A161" s="15"/>
      <c r="B161" s="14"/>
    </row>
    <row r="162" spans="1:2" ht="12.75">
      <c r="A162" s="15"/>
      <c r="B162" s="12"/>
    </row>
    <row r="163" spans="1:5" ht="12.75">
      <c r="A163" s="16" t="s">
        <v>323</v>
      </c>
      <c r="B163" s="17"/>
      <c r="C163" s="18"/>
      <c r="D163" s="18"/>
      <c r="E163" s="18"/>
    </row>
    <row r="164" spans="1:5" ht="12.75">
      <c r="A164" s="22" t="s">
        <v>322</v>
      </c>
      <c r="B164" s="17"/>
      <c r="C164" s="18"/>
      <c r="D164" s="18"/>
      <c r="E164" s="18"/>
    </row>
    <row r="165" spans="1:5" ht="12.75">
      <c r="A165" s="16" t="s">
        <v>318</v>
      </c>
      <c r="B165" s="17"/>
      <c r="C165" s="18"/>
      <c r="D165" s="18"/>
      <c r="E165" s="18"/>
    </row>
    <row r="166" spans="1:5" ht="12.75">
      <c r="A166" s="16"/>
      <c r="B166" s="17"/>
      <c r="C166" s="18"/>
      <c r="D166" s="18"/>
      <c r="E166" s="18"/>
    </row>
    <row r="167" spans="1:26" s="7" customFormat="1" ht="12">
      <c r="A167" s="18"/>
      <c r="B167" s="17"/>
      <c r="C167" s="18"/>
      <c r="D167" s="18"/>
      <c r="E167" s="18"/>
      <c r="U167" s="6"/>
      <c r="V167" s="6"/>
      <c r="W167" s="6"/>
      <c r="X167" s="6"/>
      <c r="Y167" s="6"/>
      <c r="Z167" s="6"/>
    </row>
    <row r="168" spans="1:26" s="7" customFormat="1" ht="12">
      <c r="A168" s="18"/>
      <c r="B168" s="17"/>
      <c r="C168" s="18"/>
      <c r="D168" s="18"/>
      <c r="E168" s="18"/>
      <c r="U168" s="6"/>
      <c r="V168" s="6"/>
      <c r="W168" s="6"/>
      <c r="X168" s="6"/>
      <c r="Y168" s="6"/>
      <c r="Z168" s="6"/>
    </row>
    <row r="169" spans="1:26" s="7" customFormat="1" ht="12">
      <c r="A169" s="18"/>
      <c r="B169" s="19"/>
      <c r="C169" s="18"/>
      <c r="D169" s="18"/>
      <c r="E169" s="18"/>
      <c r="U169" s="6"/>
      <c r="V169" s="6"/>
      <c r="W169" s="6"/>
      <c r="X169" s="6"/>
      <c r="Y169" s="6"/>
      <c r="Z169" s="6"/>
    </row>
    <row r="170" spans="1:26" s="7" customFormat="1" ht="12">
      <c r="A170" s="18"/>
      <c r="B170" s="18"/>
      <c r="C170" s="18"/>
      <c r="D170" s="18"/>
      <c r="E170" s="18"/>
      <c r="U170" s="6"/>
      <c r="V170" s="6"/>
      <c r="W170" s="6"/>
      <c r="X170" s="6"/>
      <c r="Y170" s="6"/>
      <c r="Z170" s="6"/>
    </row>
    <row r="171" spans="1:26" s="7" customFormat="1" ht="12.75">
      <c r="A171" s="22" t="s">
        <v>317</v>
      </c>
      <c r="B171" s="17"/>
      <c r="C171" s="18"/>
      <c r="D171" s="18"/>
      <c r="E171" s="18"/>
      <c r="U171" s="6"/>
      <c r="V171" s="6"/>
      <c r="W171" s="6"/>
      <c r="X171" s="6"/>
      <c r="Y171" s="6"/>
      <c r="Z171" s="6"/>
    </row>
    <row r="172" spans="1:26" s="7" customFormat="1" ht="12.75">
      <c r="A172" s="18"/>
      <c r="B172" s="18"/>
      <c r="C172" s="18"/>
      <c r="D172" s="18"/>
      <c r="E172" s="18"/>
      <c r="U172" s="6"/>
      <c r="V172" s="6"/>
      <c r="W172" s="6"/>
      <c r="X172" s="6"/>
      <c r="Y172" s="6"/>
      <c r="Z172" s="6"/>
    </row>
    <row r="173" spans="1:20" ht="84" customHeight="1">
      <c r="A173" s="29" t="s">
        <v>321</v>
      </c>
      <c r="B173" s="29"/>
      <c r="C173" s="29"/>
      <c r="D173" s="29"/>
      <c r="E173" s="29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</sheetData>
  <mergeCells count="5">
    <mergeCell ref="A1:E1"/>
    <mergeCell ref="U1:Z1"/>
    <mergeCell ref="A173:E173"/>
    <mergeCell ref="F1:K1"/>
    <mergeCell ref="L1:T1"/>
  </mergeCells>
  <hyperlinks>
    <hyperlink ref="A171" r:id="rId1" display="https://creativecommons.org/licenses/by-nc-sa/4.0"/>
    <hyperlink ref="A164" r:id="rId2" display="http://mapparoma.blogspot.it/"/>
  </hyperlinks>
  <printOptions horizontalCentered="1" verticalCentered="1"/>
  <pageMargins left="0.1968503937007874" right="0.1968503937007874" top="0.984251968503937" bottom="0.8267716535433072" header="0.5118110236220472" footer="0.4330708661417323"/>
  <pageSetup horizontalDpi="600" verticalDpi="600" orientation="landscape" paperSize="9" r:id="rId6"/>
  <headerFooter alignWithMargins="0">
    <oddHeader>&amp;L&amp;9Comune di Roma
Ufficio di Statistica&amp;C&amp;9Popolazione mashile e femminile iscritta in anagrafe al 31 dicembre 2007 per stato civile e particolari classi di età
&amp;"Arial,Corsivo"(dato provvisorio)</oddHeader>
    <oddFooter>&amp;CPagina &amp;P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28125" style="23" bestFit="1" customWidth="1"/>
    <col min="2" max="19" width="10.7109375" style="23" customWidth="1"/>
    <col min="20" max="22" width="11.140625" style="23" customWidth="1"/>
    <col min="23" max="16384" width="9.140625" style="23" customWidth="1"/>
  </cols>
  <sheetData>
    <row r="1" spans="1:22" ht="12.75">
      <c r="A1" s="30" t="s">
        <v>319</v>
      </c>
      <c r="B1" s="28" t="s">
        <v>330</v>
      </c>
      <c r="C1" s="28"/>
      <c r="D1" s="28"/>
      <c r="E1" s="28"/>
      <c r="F1" s="28"/>
      <c r="G1" s="28"/>
      <c r="H1" s="28" t="s">
        <v>331</v>
      </c>
      <c r="I1" s="28"/>
      <c r="J1" s="28"/>
      <c r="K1" s="28"/>
      <c r="L1" s="28"/>
      <c r="M1" s="28"/>
      <c r="N1" s="28"/>
      <c r="O1" s="28"/>
      <c r="P1" s="28"/>
      <c r="Q1" s="28" t="s">
        <v>341</v>
      </c>
      <c r="R1" s="28"/>
      <c r="S1" s="28"/>
      <c r="T1" s="28"/>
      <c r="U1" s="28"/>
      <c r="V1" s="28"/>
    </row>
    <row r="2" spans="1:22" ht="60" customHeight="1">
      <c r="A2" s="30"/>
      <c r="B2" s="5" t="str">
        <f>ZU!F2</f>
        <v>Popolazione residente totale
&gt;20 anni</v>
      </c>
      <c r="C2" s="5" t="str">
        <f>ZU!G2</f>
        <v>Popolazione con laurea e assimilati</v>
      </c>
      <c r="D2" s="5" t="str">
        <f>ZU!H2</f>
        <v>Maschi residenti 
&gt;20 anni</v>
      </c>
      <c r="E2" s="5" t="str">
        <f>ZU!I2</f>
        <v>Maschi con laurea e assimilati</v>
      </c>
      <c r="F2" s="5" t="str">
        <f>ZU!J2</f>
        <v>Femmine residenti 
&gt;20 anni</v>
      </c>
      <c r="G2" s="5" t="str">
        <f>ZU!K2</f>
        <v>Femmine con laurea e assimilati</v>
      </c>
      <c r="H2" s="5" t="str">
        <f>ZU!L2</f>
        <v>Popolazione residente totale
15-64 anni</v>
      </c>
      <c r="I2" s="5" t="str">
        <f>ZU!M2</f>
        <v>Popolazione occupata</v>
      </c>
      <c r="J2" s="5" t="str">
        <f>ZU!N2</f>
        <v>Popolazione disoccupata</v>
      </c>
      <c r="K2" s="5" t="str">
        <f>ZU!O2</f>
        <v>Maschi residenti 
15-64 anni</v>
      </c>
      <c r="L2" s="5" t="str">
        <f>ZU!P2</f>
        <v>Maschi occupati</v>
      </c>
      <c r="M2" s="5" t="str">
        <f>ZU!Q2</f>
        <v>Maschi disoccupati</v>
      </c>
      <c r="N2" s="5" t="str">
        <f>ZU!R2</f>
        <v>Femmine residenti 
15-64 anni</v>
      </c>
      <c r="O2" s="5" t="str">
        <f>ZU!S2</f>
        <v>Femmine occupate</v>
      </c>
      <c r="P2" s="5" t="str">
        <f>ZU!T2</f>
        <v>Femmine disoccupate</v>
      </c>
      <c r="Q2" s="5" t="str">
        <f>ZU!U2</f>
        <v>Tasso di laurea maschile
(% pop. 20+)</v>
      </c>
      <c r="R2" s="5" t="str">
        <f>ZU!V2</f>
        <v>Tasso di laurea femminile
(% pop. 20+)</v>
      </c>
      <c r="S2" s="5" t="str">
        <f>ZU!W2</f>
        <v>Differenza di genere nella laurea
(F-M su pop. 20+)</v>
      </c>
      <c r="T2" s="5" t="str">
        <f>ZU!X2</f>
        <v>Tasso di occupazione maschile
(% pop. 
15-64)</v>
      </c>
      <c r="U2" s="5" t="str">
        <f>ZU!Y2</f>
        <v>Tasso di occupazione femminile
(% pop. 
15-64)</v>
      </c>
      <c r="V2" s="5" t="str">
        <f>ZU!Z2</f>
        <v>Differenza di genere nella occupazione
(F-M su pop. 15-64)</v>
      </c>
    </row>
    <row r="3" spans="1:22" ht="12.75">
      <c r="A3" s="13">
        <v>1</v>
      </c>
      <c r="B3" s="20">
        <f>SUMIF(ZU!$C$3:$C$157,$A3,ZU!F$3:F$157)</f>
        <v>140113</v>
      </c>
      <c r="C3" s="20">
        <f>SUMIF(ZU!$C$3:$C$157,$A3,ZU!G$3:G$157)</f>
        <v>51752</v>
      </c>
      <c r="D3" s="20">
        <f>SUMIF(ZU!$C$3:$C$157,$A3,ZU!H$3:H$157)</f>
        <v>68421</v>
      </c>
      <c r="E3" s="20">
        <f>SUMIF(ZU!$C$3:$C$157,$A3,ZU!I$3:I$157)</f>
        <v>26087</v>
      </c>
      <c r="F3" s="20">
        <f>SUMIF(ZU!$C$3:$C$157,$A3,ZU!J$3:J$157)</f>
        <v>71692</v>
      </c>
      <c r="G3" s="20">
        <f>SUMIF(ZU!$C$3:$C$157,$A3,ZU!K$3:K$157)</f>
        <v>25665</v>
      </c>
      <c r="H3" s="20">
        <f>SUMIF(ZU!$C$3:$C$157,$A3,ZU!L$3:L$157)</f>
        <v>107851</v>
      </c>
      <c r="I3" s="20">
        <f>SUMIF(ZU!$C$3:$C$157,$A3,ZU!M$3:M$157)</f>
        <v>68442</v>
      </c>
      <c r="J3" s="20">
        <f>SUMIF(ZU!$C$3:$C$157,$A3,ZU!N$3:N$157)</f>
        <v>6003</v>
      </c>
      <c r="K3" s="20">
        <f>SUMIF(ZU!$C$3:$C$157,$A3,ZU!O$3:O$157)</f>
        <v>56004</v>
      </c>
      <c r="L3" s="20">
        <f>SUMIF(ZU!$C$3:$C$157,$A3,ZU!P$3:P$157)</f>
        <v>36958</v>
      </c>
      <c r="M3" s="20">
        <f>SUMIF(ZU!$C$3:$C$157,$A3,ZU!Q$3:Q$157)</f>
        <v>3400</v>
      </c>
      <c r="N3" s="20">
        <f>SUMIF(ZU!$C$3:$C$157,$A3,ZU!R$3:R$157)</f>
        <v>51847</v>
      </c>
      <c r="O3" s="20">
        <f>SUMIF(ZU!$C$3:$C$157,$A3,ZU!S$3:S$157)</f>
        <v>31484</v>
      </c>
      <c r="P3" s="20">
        <f>SUMIF(ZU!$C$3:$C$157,$A3,ZU!T$3:T$157)</f>
        <v>2603</v>
      </c>
      <c r="Q3" s="9">
        <f>E3/D3*100</f>
        <v>38.12718317475629</v>
      </c>
      <c r="R3" s="9">
        <f>G3/F3*100</f>
        <v>35.79897338615187</v>
      </c>
      <c r="S3" s="9">
        <f>R3-Q3</f>
        <v>-2.3282097886044184</v>
      </c>
      <c r="T3" s="9">
        <f>L3/K3*100</f>
        <v>65.99171487750874</v>
      </c>
      <c r="U3" s="9">
        <f>O3/N3*100</f>
        <v>60.724824965764654</v>
      </c>
      <c r="V3" s="9">
        <f>U3-T3</f>
        <v>-5.266889911744087</v>
      </c>
    </row>
    <row r="4" spans="1:22" ht="12.75">
      <c r="A4" s="13">
        <v>2</v>
      </c>
      <c r="B4" s="20">
        <f>SUMIF(ZU!$C$3:$C$157,$A4,ZU!F$3:F$157)</f>
        <v>128373</v>
      </c>
      <c r="C4" s="20">
        <f>SUMIF(ZU!$C$3:$C$157,$A4,ZU!G$3:G$157)</f>
        <v>56417</v>
      </c>
      <c r="D4" s="20">
        <f>SUMIF(ZU!$C$3:$C$157,$A4,ZU!H$3:H$157)</f>
        <v>54816</v>
      </c>
      <c r="E4" s="20">
        <f>SUMIF(ZU!$C$3:$C$157,$A4,ZU!I$3:I$157)</f>
        <v>26610</v>
      </c>
      <c r="F4" s="20">
        <f>SUMIF(ZU!$C$3:$C$157,$A4,ZU!J$3:J$157)</f>
        <v>73557</v>
      </c>
      <c r="G4" s="20">
        <f>SUMIF(ZU!$C$3:$C$157,$A4,ZU!K$3:K$157)</f>
        <v>29807</v>
      </c>
      <c r="H4" s="20">
        <f>SUMIF(ZU!$C$3:$C$157,$A4,ZU!L$3:L$157)</f>
        <v>96484</v>
      </c>
      <c r="I4" s="20">
        <f>SUMIF(ZU!$C$3:$C$157,$A4,ZU!M$3:M$157)</f>
        <v>66639</v>
      </c>
      <c r="J4" s="20">
        <f>SUMIF(ZU!$C$3:$C$157,$A4,ZU!N$3:N$157)</f>
        <v>4484</v>
      </c>
      <c r="K4" s="20">
        <f>SUMIF(ZU!$C$3:$C$157,$A4,ZU!O$3:O$157)</f>
        <v>43630</v>
      </c>
      <c r="L4" s="20">
        <f>SUMIF(ZU!$C$3:$C$157,$A4,ZU!P$3:P$157)</f>
        <v>33390</v>
      </c>
      <c r="M4" s="20">
        <f>SUMIF(ZU!$C$3:$C$157,$A4,ZU!Q$3:Q$157)</f>
        <v>2042</v>
      </c>
      <c r="N4" s="20">
        <f>SUMIF(ZU!$C$3:$C$157,$A4,ZU!R$3:R$157)</f>
        <v>52854</v>
      </c>
      <c r="O4" s="20">
        <f>SUMIF(ZU!$C$3:$C$157,$A4,ZU!S$3:S$157)</f>
        <v>33249</v>
      </c>
      <c r="P4" s="20">
        <f>SUMIF(ZU!$C$3:$C$157,$A4,ZU!T$3:T$157)</f>
        <v>2442</v>
      </c>
      <c r="Q4" s="9">
        <f aca="true" t="shared" si="0" ref="Q4:Q18">E4/D4*100</f>
        <v>48.544220665499125</v>
      </c>
      <c r="R4" s="9">
        <f aca="true" t="shared" si="1" ref="R4:R18">G4/F4*100</f>
        <v>40.52231602702666</v>
      </c>
      <c r="S4" s="9">
        <f aca="true" t="shared" si="2" ref="S4:S18">R4-Q4</f>
        <v>-8.021904638472463</v>
      </c>
      <c r="T4" s="9">
        <f aca="true" t="shared" si="3" ref="T4:T18">L4/K4*100</f>
        <v>76.52991061196424</v>
      </c>
      <c r="U4" s="9">
        <f aca="true" t="shared" si="4" ref="U4:U18">O4/N4*100</f>
        <v>62.90725394482916</v>
      </c>
      <c r="V4" s="9">
        <f aca="true" t="shared" si="5" ref="V4:V18">U4-T4</f>
        <v>-13.622656667135082</v>
      </c>
    </row>
    <row r="5" spans="1:22" ht="12.75">
      <c r="A5" s="13">
        <v>3</v>
      </c>
      <c r="B5" s="20">
        <f>SUMIF(ZU!$C$3:$C$157,$A5,ZU!F$3:F$157)</f>
        <v>159552</v>
      </c>
      <c r="C5" s="20">
        <f>SUMIF(ZU!$C$3:$C$157,$A5,ZU!G$3:G$157)</f>
        <v>40834</v>
      </c>
      <c r="D5" s="20">
        <f>SUMIF(ZU!$C$3:$C$157,$A5,ZU!H$3:H$157)</f>
        <v>72083</v>
      </c>
      <c r="E5" s="20">
        <f>SUMIF(ZU!$C$3:$C$157,$A5,ZU!I$3:I$157)</f>
        <v>19122</v>
      </c>
      <c r="F5" s="20">
        <f>SUMIF(ZU!$C$3:$C$157,$A5,ZU!J$3:J$157)</f>
        <v>87469</v>
      </c>
      <c r="G5" s="20">
        <f>SUMIF(ZU!$C$3:$C$157,$A5,ZU!K$3:K$157)</f>
        <v>21712</v>
      </c>
      <c r="H5" s="20">
        <f>SUMIF(ZU!$C$3:$C$157,$A5,ZU!L$3:L$157)</f>
        <v>122358</v>
      </c>
      <c r="I5" s="20">
        <f>SUMIF(ZU!$C$3:$C$157,$A5,ZU!M$3:M$157)</f>
        <v>79626</v>
      </c>
      <c r="J5" s="20">
        <f>SUMIF(ZU!$C$3:$C$157,$A5,ZU!N$3:N$157)</f>
        <v>8186</v>
      </c>
      <c r="K5" s="20">
        <f>SUMIF(ZU!$C$3:$C$157,$A5,ZU!O$3:O$157)</f>
        <v>57927</v>
      </c>
      <c r="L5" s="20">
        <f>SUMIF(ZU!$C$3:$C$157,$A5,ZU!P$3:P$157)</f>
        <v>41391</v>
      </c>
      <c r="M5" s="20">
        <f>SUMIF(ZU!$C$3:$C$157,$A5,ZU!Q$3:Q$157)</f>
        <v>4033</v>
      </c>
      <c r="N5" s="20">
        <f>SUMIF(ZU!$C$3:$C$157,$A5,ZU!R$3:R$157)</f>
        <v>64431</v>
      </c>
      <c r="O5" s="20">
        <f>SUMIF(ZU!$C$3:$C$157,$A5,ZU!S$3:S$157)</f>
        <v>38235</v>
      </c>
      <c r="P5" s="20">
        <f>SUMIF(ZU!$C$3:$C$157,$A5,ZU!T$3:T$157)</f>
        <v>4153</v>
      </c>
      <c r="Q5" s="9">
        <f t="shared" si="0"/>
        <v>26.52775272949239</v>
      </c>
      <c r="R5" s="9">
        <f t="shared" si="1"/>
        <v>24.822508545884826</v>
      </c>
      <c r="S5" s="9">
        <f t="shared" si="2"/>
        <v>-1.7052441836075651</v>
      </c>
      <c r="T5" s="9">
        <f t="shared" si="3"/>
        <v>71.45372624164898</v>
      </c>
      <c r="U5" s="9">
        <f t="shared" si="4"/>
        <v>59.34255249802114</v>
      </c>
      <c r="V5" s="9">
        <f t="shared" si="5"/>
        <v>-12.111173743627837</v>
      </c>
    </row>
    <row r="6" spans="1:22" ht="12.75">
      <c r="A6" s="13">
        <v>4</v>
      </c>
      <c r="B6" s="20">
        <f>SUMIF(ZU!$C$3:$C$157,$A6,ZU!F$3:F$157)</f>
        <v>138732</v>
      </c>
      <c r="C6" s="20">
        <f>SUMIF(ZU!$C$3:$C$157,$A6,ZU!G$3:G$157)</f>
        <v>23881</v>
      </c>
      <c r="D6" s="20">
        <f>SUMIF(ZU!$C$3:$C$157,$A6,ZU!H$3:H$157)</f>
        <v>64585</v>
      </c>
      <c r="E6" s="20">
        <f>SUMIF(ZU!$C$3:$C$157,$A6,ZU!I$3:I$157)</f>
        <v>10827</v>
      </c>
      <c r="F6" s="20">
        <f>SUMIF(ZU!$C$3:$C$157,$A6,ZU!J$3:J$157)</f>
        <v>74147</v>
      </c>
      <c r="G6" s="20">
        <f>SUMIF(ZU!$C$3:$C$157,$A6,ZU!K$3:K$157)</f>
        <v>13054</v>
      </c>
      <c r="H6" s="20">
        <f>SUMIF(ZU!$C$3:$C$157,$A6,ZU!L$3:L$157)</f>
        <v>110572</v>
      </c>
      <c r="I6" s="20">
        <f>SUMIF(ZU!$C$3:$C$157,$A6,ZU!M$3:M$157)</f>
        <v>68281</v>
      </c>
      <c r="J6" s="20">
        <f>SUMIF(ZU!$C$3:$C$157,$A6,ZU!N$3:N$157)</f>
        <v>8181</v>
      </c>
      <c r="K6" s="20">
        <f>SUMIF(ZU!$C$3:$C$157,$A6,ZU!O$3:O$157)</f>
        <v>53144</v>
      </c>
      <c r="L6" s="20">
        <f>SUMIF(ZU!$C$3:$C$157,$A6,ZU!P$3:P$157)</f>
        <v>36553</v>
      </c>
      <c r="M6" s="20">
        <f>SUMIF(ZU!$C$3:$C$157,$A6,ZU!Q$3:Q$157)</f>
        <v>4067</v>
      </c>
      <c r="N6" s="20">
        <f>SUMIF(ZU!$C$3:$C$157,$A6,ZU!R$3:R$157)</f>
        <v>57428</v>
      </c>
      <c r="O6" s="20">
        <f>SUMIF(ZU!$C$3:$C$157,$A6,ZU!S$3:S$157)</f>
        <v>31728</v>
      </c>
      <c r="P6" s="20">
        <f>SUMIF(ZU!$C$3:$C$157,$A6,ZU!T$3:T$157)</f>
        <v>4114</v>
      </c>
      <c r="Q6" s="9">
        <f t="shared" si="0"/>
        <v>16.7639544785941</v>
      </c>
      <c r="R6" s="9">
        <f t="shared" si="1"/>
        <v>17.60556731897447</v>
      </c>
      <c r="S6" s="9">
        <f t="shared" si="2"/>
        <v>0.8416128403803675</v>
      </c>
      <c r="T6" s="9">
        <f t="shared" si="3"/>
        <v>68.78104771940389</v>
      </c>
      <c r="U6" s="9">
        <f t="shared" si="4"/>
        <v>55.24831092846695</v>
      </c>
      <c r="V6" s="9">
        <f t="shared" si="5"/>
        <v>-13.532736790936937</v>
      </c>
    </row>
    <row r="7" spans="1:22" ht="12.75">
      <c r="A7" s="13">
        <v>5</v>
      </c>
      <c r="B7" s="20">
        <f>SUMIF(ZU!$C$3:$C$157,$A7,ZU!F$3:F$157)</f>
        <v>188046</v>
      </c>
      <c r="C7" s="20">
        <f>SUMIF(ZU!$C$3:$C$157,$A7,ZU!G$3:G$157)</f>
        <v>27689</v>
      </c>
      <c r="D7" s="20">
        <f>SUMIF(ZU!$C$3:$C$157,$A7,ZU!H$3:H$157)</f>
        <v>86936</v>
      </c>
      <c r="E7" s="20">
        <f>SUMIF(ZU!$C$3:$C$157,$A7,ZU!I$3:I$157)</f>
        <v>12481</v>
      </c>
      <c r="F7" s="20">
        <f>SUMIF(ZU!$C$3:$C$157,$A7,ZU!J$3:J$157)</f>
        <v>101110</v>
      </c>
      <c r="G7" s="20">
        <f>SUMIF(ZU!$C$3:$C$157,$A7,ZU!K$3:K$157)</f>
        <v>15208</v>
      </c>
      <c r="H7" s="20">
        <f>SUMIF(ZU!$C$3:$C$157,$A7,ZU!L$3:L$157)</f>
        <v>146263</v>
      </c>
      <c r="I7" s="20">
        <f>SUMIF(ZU!$C$3:$C$157,$A7,ZU!M$3:M$157)</f>
        <v>91511</v>
      </c>
      <c r="J7" s="20">
        <f>SUMIF(ZU!$C$3:$C$157,$A7,ZU!N$3:N$157)</f>
        <v>10449</v>
      </c>
      <c r="K7" s="20">
        <f>SUMIF(ZU!$C$3:$C$157,$A7,ZU!O$3:O$157)</f>
        <v>71568</v>
      </c>
      <c r="L7" s="20">
        <f>SUMIF(ZU!$C$3:$C$157,$A7,ZU!P$3:P$157)</f>
        <v>50183</v>
      </c>
      <c r="M7" s="20">
        <f>SUMIF(ZU!$C$3:$C$157,$A7,ZU!Q$3:Q$157)</f>
        <v>5255</v>
      </c>
      <c r="N7" s="20">
        <f>SUMIF(ZU!$C$3:$C$157,$A7,ZU!R$3:R$157)</f>
        <v>74695</v>
      </c>
      <c r="O7" s="20">
        <f>SUMIF(ZU!$C$3:$C$157,$A7,ZU!S$3:S$157)</f>
        <v>41328</v>
      </c>
      <c r="P7" s="20">
        <f>SUMIF(ZU!$C$3:$C$157,$A7,ZU!T$3:T$157)</f>
        <v>5194</v>
      </c>
      <c r="Q7" s="9">
        <f t="shared" si="0"/>
        <v>14.356538143001748</v>
      </c>
      <c r="R7" s="9">
        <f t="shared" si="1"/>
        <v>15.041044407081397</v>
      </c>
      <c r="S7" s="9">
        <f t="shared" si="2"/>
        <v>0.6845062640796495</v>
      </c>
      <c r="T7" s="9">
        <f t="shared" si="3"/>
        <v>70.11932707355243</v>
      </c>
      <c r="U7" s="9">
        <f t="shared" si="4"/>
        <v>55.32900461878305</v>
      </c>
      <c r="V7" s="9">
        <f t="shared" si="5"/>
        <v>-14.790322454769374</v>
      </c>
    </row>
    <row r="8" spans="1:22" ht="12.75">
      <c r="A8" s="13">
        <v>6</v>
      </c>
      <c r="B8" s="20">
        <f>SUMIF(ZU!$C$3:$C$157,$A8,ZU!F$3:F$157)</f>
        <v>179732</v>
      </c>
      <c r="C8" s="20">
        <f>SUMIF(ZU!$C$3:$C$157,$A8,ZU!G$3:G$157)</f>
        <v>17835</v>
      </c>
      <c r="D8" s="20">
        <f>SUMIF(ZU!$C$3:$C$157,$A8,ZU!H$3:H$157)</f>
        <v>88461</v>
      </c>
      <c r="E8" s="20">
        <f>SUMIF(ZU!$C$3:$C$157,$A8,ZU!I$3:I$157)</f>
        <v>7880</v>
      </c>
      <c r="F8" s="20">
        <f>SUMIF(ZU!$C$3:$C$157,$A8,ZU!J$3:J$157)</f>
        <v>91271</v>
      </c>
      <c r="G8" s="20">
        <f>SUMIF(ZU!$C$3:$C$157,$A8,ZU!K$3:K$157)</f>
        <v>9955</v>
      </c>
      <c r="H8" s="20">
        <f>SUMIF(ZU!$C$3:$C$157,$A8,ZU!L$3:L$157)</f>
        <v>156882</v>
      </c>
      <c r="I8" s="20">
        <f>SUMIF(ZU!$C$3:$C$157,$A8,ZU!M$3:M$157)</f>
        <v>92001</v>
      </c>
      <c r="J8" s="20">
        <f>SUMIF(ZU!$C$3:$C$157,$A8,ZU!N$3:N$157)</f>
        <v>15910</v>
      </c>
      <c r="K8" s="20">
        <f>SUMIF(ZU!$C$3:$C$157,$A8,ZU!O$3:O$157)</f>
        <v>79336</v>
      </c>
      <c r="L8" s="20">
        <f>SUMIF(ZU!$C$3:$C$157,$A8,ZU!P$3:P$157)</f>
        <v>53407</v>
      </c>
      <c r="M8" s="20">
        <f>SUMIF(ZU!$C$3:$C$157,$A8,ZU!Q$3:Q$157)</f>
        <v>8872</v>
      </c>
      <c r="N8" s="20">
        <f>SUMIF(ZU!$C$3:$C$157,$A8,ZU!R$3:R$157)</f>
        <v>77546</v>
      </c>
      <c r="O8" s="20">
        <f>SUMIF(ZU!$C$3:$C$157,$A8,ZU!S$3:S$157)</f>
        <v>38594</v>
      </c>
      <c r="P8" s="20">
        <f>SUMIF(ZU!$C$3:$C$157,$A8,ZU!T$3:T$157)</f>
        <v>7038</v>
      </c>
      <c r="Q8" s="9">
        <f t="shared" si="0"/>
        <v>8.907880308836663</v>
      </c>
      <c r="R8" s="9">
        <f t="shared" si="1"/>
        <v>10.90707891882416</v>
      </c>
      <c r="S8" s="9">
        <f t="shared" si="2"/>
        <v>1.9991986099874968</v>
      </c>
      <c r="T8" s="9">
        <f t="shared" si="3"/>
        <v>67.31748512655037</v>
      </c>
      <c r="U8" s="9">
        <f t="shared" si="4"/>
        <v>49.76916926727362</v>
      </c>
      <c r="V8" s="9">
        <f t="shared" si="5"/>
        <v>-17.548315859276748</v>
      </c>
    </row>
    <row r="9" spans="1:22" ht="12.75">
      <c r="A9" s="13">
        <v>7</v>
      </c>
      <c r="B9" s="20">
        <f>SUMIF(ZU!$C$3:$C$157,$A9,ZU!F$3:F$157)</f>
        <v>241565</v>
      </c>
      <c r="C9" s="20">
        <f>SUMIF(ZU!$C$3:$C$157,$A9,ZU!G$3:G$157)</f>
        <v>53330</v>
      </c>
      <c r="D9" s="20">
        <f>SUMIF(ZU!$C$3:$C$157,$A9,ZU!H$3:H$157)</f>
        <v>109238</v>
      </c>
      <c r="E9" s="20">
        <f>SUMIF(ZU!$C$3:$C$157,$A9,ZU!I$3:I$157)</f>
        <v>24274</v>
      </c>
      <c r="F9" s="20">
        <f>SUMIF(ZU!$C$3:$C$157,$A9,ZU!J$3:J$157)</f>
        <v>132327</v>
      </c>
      <c r="G9" s="20">
        <f>SUMIF(ZU!$C$3:$C$157,$A9,ZU!K$3:K$157)</f>
        <v>29056</v>
      </c>
      <c r="H9" s="20">
        <f>SUMIF(ZU!$C$3:$C$157,$A9,ZU!L$3:L$157)</f>
        <v>185518</v>
      </c>
      <c r="I9" s="20">
        <f>SUMIF(ZU!$C$3:$C$157,$A9,ZU!M$3:M$157)</f>
        <v>121995</v>
      </c>
      <c r="J9" s="20">
        <f>SUMIF(ZU!$C$3:$C$157,$A9,ZU!N$3:N$157)</f>
        <v>11969</v>
      </c>
      <c r="K9" s="20">
        <f>SUMIF(ZU!$C$3:$C$157,$A9,ZU!O$3:O$157)</f>
        <v>88155</v>
      </c>
      <c r="L9" s="20">
        <f>SUMIF(ZU!$C$3:$C$157,$A9,ZU!P$3:P$157)</f>
        <v>63886</v>
      </c>
      <c r="M9" s="20">
        <f>SUMIF(ZU!$C$3:$C$157,$A9,ZU!Q$3:Q$157)</f>
        <v>5774</v>
      </c>
      <c r="N9" s="20">
        <f>SUMIF(ZU!$C$3:$C$157,$A9,ZU!R$3:R$157)</f>
        <v>97363</v>
      </c>
      <c r="O9" s="20">
        <f>SUMIF(ZU!$C$3:$C$157,$A9,ZU!S$3:S$157)</f>
        <v>58109</v>
      </c>
      <c r="P9" s="20">
        <f>SUMIF(ZU!$C$3:$C$157,$A9,ZU!T$3:T$157)</f>
        <v>6195</v>
      </c>
      <c r="Q9" s="9">
        <f t="shared" si="0"/>
        <v>22.221205075157</v>
      </c>
      <c r="R9" s="9">
        <f t="shared" si="1"/>
        <v>21.957725936505778</v>
      </c>
      <c r="S9" s="9">
        <f t="shared" si="2"/>
        <v>-0.2634791386512205</v>
      </c>
      <c r="T9" s="9">
        <f t="shared" si="3"/>
        <v>72.47008110714083</v>
      </c>
      <c r="U9" s="9">
        <f t="shared" si="4"/>
        <v>59.68283639575609</v>
      </c>
      <c r="V9" s="9">
        <f t="shared" si="5"/>
        <v>-12.787244711384737</v>
      </c>
    </row>
    <row r="10" spans="1:22" ht="12.75">
      <c r="A10" s="13">
        <v>8</v>
      </c>
      <c r="B10" s="20">
        <f>SUMIF(ZU!$C$3:$C$157,$A10,ZU!F$3:F$157)</f>
        <v>103860</v>
      </c>
      <c r="C10" s="20">
        <f>SUMIF(ZU!$C$3:$C$157,$A10,ZU!G$3:G$157)</f>
        <v>29312</v>
      </c>
      <c r="D10" s="20">
        <f>SUMIF(ZU!$C$3:$C$157,$A10,ZU!H$3:H$157)</f>
        <v>46479</v>
      </c>
      <c r="E10" s="20">
        <f>SUMIF(ZU!$C$3:$C$157,$A10,ZU!I$3:I$157)</f>
        <v>14186</v>
      </c>
      <c r="F10" s="20">
        <f>SUMIF(ZU!$C$3:$C$157,$A10,ZU!J$3:J$157)</f>
        <v>57381</v>
      </c>
      <c r="G10" s="20">
        <f>SUMIF(ZU!$C$3:$C$157,$A10,ZU!K$3:K$157)</f>
        <v>15126</v>
      </c>
      <c r="H10" s="20">
        <f>SUMIF(ZU!$C$3:$C$157,$A10,ZU!L$3:L$157)</f>
        <v>77120</v>
      </c>
      <c r="I10" s="20">
        <f>SUMIF(ZU!$C$3:$C$157,$A10,ZU!M$3:M$157)</f>
        <v>51685</v>
      </c>
      <c r="J10" s="20">
        <f>SUMIF(ZU!$C$3:$C$157,$A10,ZU!N$3:N$157)</f>
        <v>4321</v>
      </c>
      <c r="K10" s="20">
        <f>SUMIF(ZU!$C$3:$C$157,$A10,ZU!O$3:O$157)</f>
        <v>36437</v>
      </c>
      <c r="L10" s="20">
        <f>SUMIF(ZU!$C$3:$C$157,$A10,ZU!P$3:P$157)</f>
        <v>26577</v>
      </c>
      <c r="M10" s="20">
        <f>SUMIF(ZU!$C$3:$C$157,$A10,ZU!Q$3:Q$157)</f>
        <v>2118</v>
      </c>
      <c r="N10" s="20">
        <f>SUMIF(ZU!$C$3:$C$157,$A10,ZU!R$3:R$157)</f>
        <v>40683</v>
      </c>
      <c r="O10" s="20">
        <f>SUMIF(ZU!$C$3:$C$157,$A10,ZU!S$3:S$157)</f>
        <v>25108</v>
      </c>
      <c r="P10" s="20">
        <f>SUMIF(ZU!$C$3:$C$157,$A10,ZU!T$3:T$157)</f>
        <v>2203</v>
      </c>
      <c r="Q10" s="9">
        <f t="shared" si="0"/>
        <v>30.521310699455668</v>
      </c>
      <c r="R10" s="9">
        <f t="shared" si="1"/>
        <v>26.360642024363468</v>
      </c>
      <c r="S10" s="9">
        <f t="shared" si="2"/>
        <v>-4.1606686750922</v>
      </c>
      <c r="T10" s="9">
        <f t="shared" si="3"/>
        <v>72.93959436836182</v>
      </c>
      <c r="U10" s="9">
        <f t="shared" si="4"/>
        <v>61.71619595408402</v>
      </c>
      <c r="V10" s="9">
        <f t="shared" si="5"/>
        <v>-11.223398414277803</v>
      </c>
    </row>
    <row r="11" spans="1:22" ht="12.75">
      <c r="A11" s="13">
        <v>9</v>
      </c>
      <c r="B11" s="20">
        <f>SUMIF(ZU!$C$3:$C$157,$A11,ZU!F$3:F$157)</f>
        <v>130764</v>
      </c>
      <c r="C11" s="20">
        <f>SUMIF(ZU!$C$3:$C$157,$A11,ZU!G$3:G$157)</f>
        <v>36691</v>
      </c>
      <c r="D11" s="20">
        <f>SUMIF(ZU!$C$3:$C$157,$A11,ZU!H$3:H$157)</f>
        <v>60983</v>
      </c>
      <c r="E11" s="20">
        <f>SUMIF(ZU!$C$3:$C$157,$A11,ZU!I$3:I$157)</f>
        <v>17815</v>
      </c>
      <c r="F11" s="20">
        <f>SUMIF(ZU!$C$3:$C$157,$A11,ZU!J$3:J$157)</f>
        <v>69781</v>
      </c>
      <c r="G11" s="20">
        <f>SUMIF(ZU!$C$3:$C$157,$A11,ZU!K$3:K$157)</f>
        <v>18876</v>
      </c>
      <c r="H11" s="20">
        <f>SUMIF(ZU!$C$3:$C$157,$A11,ZU!L$3:L$157)</f>
        <v>107464</v>
      </c>
      <c r="I11" s="20">
        <f>SUMIF(ZU!$C$3:$C$157,$A11,ZU!M$3:M$157)</f>
        <v>70185</v>
      </c>
      <c r="J11" s="20">
        <f>SUMIF(ZU!$C$3:$C$157,$A11,ZU!N$3:N$157)</f>
        <v>6029</v>
      </c>
      <c r="K11" s="20">
        <f>SUMIF(ZU!$C$3:$C$157,$A11,ZU!O$3:O$157)</f>
        <v>51505</v>
      </c>
      <c r="L11" s="20">
        <f>SUMIF(ZU!$C$3:$C$157,$A11,ZU!P$3:P$157)</f>
        <v>36948</v>
      </c>
      <c r="M11" s="20">
        <f>SUMIF(ZU!$C$3:$C$157,$A11,ZU!Q$3:Q$157)</f>
        <v>2938</v>
      </c>
      <c r="N11" s="20">
        <f>SUMIF(ZU!$C$3:$C$157,$A11,ZU!R$3:R$157)</f>
        <v>55959</v>
      </c>
      <c r="O11" s="20">
        <f>SUMIF(ZU!$C$3:$C$157,$A11,ZU!S$3:S$157)</f>
        <v>33237</v>
      </c>
      <c r="P11" s="20">
        <f>SUMIF(ZU!$C$3:$C$157,$A11,ZU!T$3:T$157)</f>
        <v>3091</v>
      </c>
      <c r="Q11" s="9">
        <f t="shared" si="0"/>
        <v>29.213059377203482</v>
      </c>
      <c r="R11" s="9">
        <f t="shared" si="1"/>
        <v>27.050343216634904</v>
      </c>
      <c r="S11" s="9">
        <f t="shared" si="2"/>
        <v>-2.1627161605685785</v>
      </c>
      <c r="T11" s="9">
        <f t="shared" si="3"/>
        <v>71.73672458984565</v>
      </c>
      <c r="U11" s="9">
        <f t="shared" si="4"/>
        <v>59.39527153809039</v>
      </c>
      <c r="V11" s="9">
        <f t="shared" si="5"/>
        <v>-12.34145305175526</v>
      </c>
    </row>
    <row r="12" spans="1:22" ht="12.75">
      <c r="A12" s="13">
        <v>10</v>
      </c>
      <c r="B12" s="20">
        <f>SUMIF(ZU!$C$3:$C$157,$A12,ZU!F$3:F$157)</f>
        <v>166473</v>
      </c>
      <c r="C12" s="20">
        <f>SUMIF(ZU!$C$3:$C$157,$A12,ZU!G$3:G$157)</f>
        <v>28392</v>
      </c>
      <c r="D12" s="20">
        <f>SUMIF(ZU!$C$3:$C$157,$A12,ZU!H$3:H$157)</f>
        <v>77924</v>
      </c>
      <c r="E12" s="20">
        <f>SUMIF(ZU!$C$3:$C$157,$A12,ZU!I$3:I$157)</f>
        <v>13114</v>
      </c>
      <c r="F12" s="20">
        <f>SUMIF(ZU!$C$3:$C$157,$A12,ZU!J$3:J$157)</f>
        <v>88549</v>
      </c>
      <c r="G12" s="20">
        <f>SUMIF(ZU!$C$3:$C$157,$A12,ZU!K$3:K$157)</f>
        <v>15278</v>
      </c>
      <c r="H12" s="20">
        <f>SUMIF(ZU!$C$3:$C$157,$A12,ZU!L$3:L$157)</f>
        <v>137283</v>
      </c>
      <c r="I12" s="20">
        <f>SUMIF(ZU!$C$3:$C$157,$A12,ZU!M$3:M$157)</f>
        <v>86327</v>
      </c>
      <c r="J12" s="20">
        <f>SUMIF(ZU!$C$3:$C$157,$A12,ZU!N$3:N$157)</f>
        <v>10046</v>
      </c>
      <c r="K12" s="20">
        <f>SUMIF(ZU!$C$3:$C$157,$A12,ZU!O$3:O$157)</f>
        <v>65929</v>
      </c>
      <c r="L12" s="20">
        <f>SUMIF(ZU!$C$3:$C$157,$A12,ZU!P$3:P$157)</f>
        <v>46573</v>
      </c>
      <c r="M12" s="20">
        <f>SUMIF(ZU!$C$3:$C$157,$A12,ZU!Q$3:Q$157)</f>
        <v>4855</v>
      </c>
      <c r="N12" s="20">
        <f>SUMIF(ZU!$C$3:$C$157,$A12,ZU!R$3:R$157)</f>
        <v>71354</v>
      </c>
      <c r="O12" s="20">
        <f>SUMIF(ZU!$C$3:$C$157,$A12,ZU!S$3:S$157)</f>
        <v>39754</v>
      </c>
      <c r="P12" s="20">
        <f>SUMIF(ZU!$C$3:$C$157,$A12,ZU!T$3:T$157)</f>
        <v>5191</v>
      </c>
      <c r="Q12" s="9">
        <f t="shared" si="0"/>
        <v>16.829218212617423</v>
      </c>
      <c r="R12" s="9">
        <f t="shared" si="1"/>
        <v>17.25372392686535</v>
      </c>
      <c r="S12" s="9">
        <f t="shared" si="2"/>
        <v>0.42450571424792827</v>
      </c>
      <c r="T12" s="9">
        <f t="shared" si="3"/>
        <v>70.64114426125074</v>
      </c>
      <c r="U12" s="9">
        <f t="shared" si="4"/>
        <v>55.71376517083836</v>
      </c>
      <c r="V12" s="9">
        <f t="shared" si="5"/>
        <v>-14.927379090412387</v>
      </c>
    </row>
    <row r="13" spans="1:22" ht="12.75">
      <c r="A13" s="13">
        <v>11</v>
      </c>
      <c r="B13" s="20">
        <f>SUMIF(ZU!$C$3:$C$157,$A13,ZU!F$3:F$157)</f>
        <v>115982</v>
      </c>
      <c r="C13" s="20">
        <f>SUMIF(ZU!$C$3:$C$157,$A13,ZU!G$3:G$157)</f>
        <v>19847</v>
      </c>
      <c r="D13" s="20">
        <f>SUMIF(ZU!$C$3:$C$157,$A13,ZU!H$3:H$157)</f>
        <v>53104</v>
      </c>
      <c r="E13" s="20">
        <f>SUMIF(ZU!$C$3:$C$157,$A13,ZU!I$3:I$157)</f>
        <v>9000</v>
      </c>
      <c r="F13" s="20">
        <f>SUMIF(ZU!$C$3:$C$157,$A13,ZU!J$3:J$157)</f>
        <v>62878</v>
      </c>
      <c r="G13" s="20">
        <f>SUMIF(ZU!$C$3:$C$157,$A13,ZU!K$3:K$157)</f>
        <v>10847</v>
      </c>
      <c r="H13" s="20">
        <f>SUMIF(ZU!$C$3:$C$157,$A13,ZU!L$3:L$157)</f>
        <v>88942</v>
      </c>
      <c r="I13" s="20">
        <f>SUMIF(ZU!$C$3:$C$157,$A13,ZU!M$3:M$157)</f>
        <v>57683</v>
      </c>
      <c r="J13" s="20">
        <f>SUMIF(ZU!$C$3:$C$157,$A13,ZU!N$3:N$157)</f>
        <v>5979</v>
      </c>
      <c r="K13" s="20">
        <f>SUMIF(ZU!$C$3:$C$157,$A13,ZU!O$3:O$157)</f>
        <v>42549</v>
      </c>
      <c r="L13" s="20">
        <f>SUMIF(ZU!$C$3:$C$157,$A13,ZU!P$3:P$157)</f>
        <v>30596</v>
      </c>
      <c r="M13" s="20">
        <f>SUMIF(ZU!$C$3:$C$157,$A13,ZU!Q$3:Q$157)</f>
        <v>2943</v>
      </c>
      <c r="N13" s="20">
        <f>SUMIF(ZU!$C$3:$C$157,$A13,ZU!R$3:R$157)</f>
        <v>46393</v>
      </c>
      <c r="O13" s="20">
        <f>SUMIF(ZU!$C$3:$C$157,$A13,ZU!S$3:S$157)</f>
        <v>27087</v>
      </c>
      <c r="P13" s="20">
        <f>SUMIF(ZU!$C$3:$C$157,$A13,ZU!T$3:T$157)</f>
        <v>3036</v>
      </c>
      <c r="Q13" s="9">
        <f t="shared" si="0"/>
        <v>16.947875866224766</v>
      </c>
      <c r="R13" s="9">
        <f t="shared" si="1"/>
        <v>17.25086675784853</v>
      </c>
      <c r="S13" s="9">
        <f t="shared" si="2"/>
        <v>0.30299089162376447</v>
      </c>
      <c r="T13" s="9">
        <f t="shared" si="3"/>
        <v>71.90768290676631</v>
      </c>
      <c r="U13" s="9">
        <f t="shared" si="4"/>
        <v>58.385963399650805</v>
      </c>
      <c r="V13" s="9">
        <f t="shared" si="5"/>
        <v>-13.521719507115506</v>
      </c>
    </row>
    <row r="14" spans="1:22" ht="12.75">
      <c r="A14" s="13">
        <v>12</v>
      </c>
      <c r="B14" s="20">
        <f>SUMIF(ZU!$C$3:$C$157,$A14,ZU!F$3:F$157)</f>
        <v>108463</v>
      </c>
      <c r="C14" s="20">
        <f>SUMIF(ZU!$C$3:$C$157,$A14,ZU!G$3:G$157)</f>
        <v>29558</v>
      </c>
      <c r="D14" s="20">
        <f>SUMIF(ZU!$C$3:$C$157,$A14,ZU!H$3:H$157)</f>
        <v>47964</v>
      </c>
      <c r="E14" s="20">
        <f>SUMIF(ZU!$C$3:$C$157,$A14,ZU!I$3:I$157)</f>
        <v>13502</v>
      </c>
      <c r="F14" s="20">
        <f>SUMIF(ZU!$C$3:$C$157,$A14,ZU!J$3:J$157)</f>
        <v>60499</v>
      </c>
      <c r="G14" s="20">
        <f>SUMIF(ZU!$C$3:$C$157,$A14,ZU!K$3:K$157)</f>
        <v>16056</v>
      </c>
      <c r="H14" s="20">
        <f>SUMIF(ZU!$C$3:$C$157,$A14,ZU!L$3:L$157)</f>
        <v>80826</v>
      </c>
      <c r="I14" s="20">
        <f>SUMIF(ZU!$C$3:$C$157,$A14,ZU!M$3:M$157)</f>
        <v>53519</v>
      </c>
      <c r="J14" s="20">
        <f>SUMIF(ZU!$C$3:$C$157,$A14,ZU!N$3:N$157)</f>
        <v>4485</v>
      </c>
      <c r="K14" s="20">
        <f>SUMIF(ZU!$C$3:$C$157,$A14,ZU!O$3:O$157)</f>
        <v>37860</v>
      </c>
      <c r="L14" s="20">
        <f>SUMIF(ZU!$C$3:$C$157,$A14,ZU!P$3:P$157)</f>
        <v>27375</v>
      </c>
      <c r="M14" s="20">
        <f>SUMIF(ZU!$C$3:$C$157,$A14,ZU!Q$3:Q$157)</f>
        <v>2220</v>
      </c>
      <c r="N14" s="20">
        <f>SUMIF(ZU!$C$3:$C$157,$A14,ZU!R$3:R$157)</f>
        <v>42966</v>
      </c>
      <c r="O14" s="20">
        <f>SUMIF(ZU!$C$3:$C$157,$A14,ZU!S$3:S$157)</f>
        <v>26144</v>
      </c>
      <c r="P14" s="20">
        <f>SUMIF(ZU!$C$3:$C$157,$A14,ZU!T$3:T$157)</f>
        <v>2265</v>
      </c>
      <c r="Q14" s="9">
        <f t="shared" si="0"/>
        <v>28.150279376198817</v>
      </c>
      <c r="R14" s="9">
        <f t="shared" si="1"/>
        <v>26.539281641018857</v>
      </c>
      <c r="S14" s="9">
        <f t="shared" si="2"/>
        <v>-1.6109977351799607</v>
      </c>
      <c r="T14" s="9">
        <f t="shared" si="3"/>
        <v>72.30586370839937</v>
      </c>
      <c r="U14" s="9">
        <f t="shared" si="4"/>
        <v>60.84811246101569</v>
      </c>
      <c r="V14" s="9">
        <f t="shared" si="5"/>
        <v>-11.457751247383683</v>
      </c>
    </row>
    <row r="15" spans="1:22" ht="12.75">
      <c r="A15" s="13">
        <v>13</v>
      </c>
      <c r="B15" s="20">
        <f>SUMIF(ZU!$C$3:$C$157,$A15,ZU!F$3:F$157)</f>
        <v>101053</v>
      </c>
      <c r="C15" s="20">
        <f>SUMIF(ZU!$C$3:$C$157,$A15,ZU!G$3:G$157)</f>
        <v>22283</v>
      </c>
      <c r="D15" s="20">
        <f>SUMIF(ZU!$C$3:$C$157,$A15,ZU!H$3:H$157)</f>
        <v>45815</v>
      </c>
      <c r="E15" s="20">
        <f>SUMIF(ZU!$C$3:$C$157,$A15,ZU!I$3:I$157)</f>
        <v>10203</v>
      </c>
      <c r="F15" s="20">
        <f>SUMIF(ZU!$C$3:$C$157,$A15,ZU!J$3:J$157)</f>
        <v>55238</v>
      </c>
      <c r="G15" s="20">
        <f>SUMIF(ZU!$C$3:$C$157,$A15,ZU!K$3:K$157)</f>
        <v>12080</v>
      </c>
      <c r="H15" s="20">
        <f>SUMIF(ZU!$C$3:$C$157,$A15,ZU!L$3:L$157)</f>
        <v>78706</v>
      </c>
      <c r="I15" s="20">
        <f>SUMIF(ZU!$C$3:$C$157,$A15,ZU!M$3:M$157)</f>
        <v>50808</v>
      </c>
      <c r="J15" s="20">
        <f>SUMIF(ZU!$C$3:$C$157,$A15,ZU!N$3:N$157)</f>
        <v>5231</v>
      </c>
      <c r="K15" s="20">
        <f>SUMIF(ZU!$C$3:$C$157,$A15,ZU!O$3:O$157)</f>
        <v>37471</v>
      </c>
      <c r="L15" s="20">
        <f>SUMIF(ZU!$C$3:$C$157,$A15,ZU!P$3:P$157)</f>
        <v>26840</v>
      </c>
      <c r="M15" s="20">
        <f>SUMIF(ZU!$C$3:$C$157,$A15,ZU!Q$3:Q$157)</f>
        <v>2583</v>
      </c>
      <c r="N15" s="20">
        <f>SUMIF(ZU!$C$3:$C$157,$A15,ZU!R$3:R$157)</f>
        <v>41235</v>
      </c>
      <c r="O15" s="20">
        <f>SUMIF(ZU!$C$3:$C$157,$A15,ZU!S$3:S$157)</f>
        <v>23968</v>
      </c>
      <c r="P15" s="20">
        <f>SUMIF(ZU!$C$3:$C$157,$A15,ZU!T$3:T$157)</f>
        <v>2648</v>
      </c>
      <c r="Q15" s="9">
        <f t="shared" si="0"/>
        <v>22.26999890865437</v>
      </c>
      <c r="R15" s="9">
        <f t="shared" si="1"/>
        <v>21.86900322241935</v>
      </c>
      <c r="S15" s="9">
        <f t="shared" si="2"/>
        <v>-0.40099568623501725</v>
      </c>
      <c r="T15" s="9">
        <f t="shared" si="3"/>
        <v>71.62872621493955</v>
      </c>
      <c r="U15" s="9">
        <f t="shared" si="4"/>
        <v>58.12537892566995</v>
      </c>
      <c r="V15" s="9">
        <f t="shared" si="5"/>
        <v>-13.503347289269598</v>
      </c>
    </row>
    <row r="16" spans="1:22" ht="12.75">
      <c r="A16" s="13">
        <v>14</v>
      </c>
      <c r="B16" s="20">
        <f>SUMIF(ZU!$C$3:$C$157,$A16,ZU!F$3:F$157)</f>
        <v>139162</v>
      </c>
      <c r="C16" s="20">
        <f>SUMIF(ZU!$C$3:$C$157,$A16,ZU!G$3:G$157)</f>
        <v>31675</v>
      </c>
      <c r="D16" s="20">
        <f>SUMIF(ZU!$C$3:$C$157,$A16,ZU!H$3:H$157)</f>
        <v>62968</v>
      </c>
      <c r="E16" s="20">
        <f>SUMIF(ZU!$C$3:$C$157,$A16,ZU!I$3:I$157)</f>
        <v>14558</v>
      </c>
      <c r="F16" s="20">
        <f>SUMIF(ZU!$C$3:$C$157,$A16,ZU!J$3:J$157)</f>
        <v>76194</v>
      </c>
      <c r="G16" s="20">
        <f>SUMIF(ZU!$C$3:$C$157,$A16,ZU!K$3:K$157)</f>
        <v>17117</v>
      </c>
      <c r="H16" s="20">
        <f>SUMIF(ZU!$C$3:$C$157,$A16,ZU!L$3:L$157)</f>
        <v>110120</v>
      </c>
      <c r="I16" s="20">
        <f>SUMIF(ZU!$C$3:$C$157,$A16,ZU!M$3:M$157)</f>
        <v>71270</v>
      </c>
      <c r="J16" s="20">
        <f>SUMIF(ZU!$C$3:$C$157,$A16,ZU!N$3:N$157)</f>
        <v>7467</v>
      </c>
      <c r="K16" s="20">
        <f>SUMIF(ZU!$C$3:$C$157,$A16,ZU!O$3:O$157)</f>
        <v>52138</v>
      </c>
      <c r="L16" s="20">
        <f>SUMIF(ZU!$C$3:$C$157,$A16,ZU!P$3:P$157)</f>
        <v>37528</v>
      </c>
      <c r="M16" s="20">
        <f>SUMIF(ZU!$C$3:$C$157,$A16,ZU!Q$3:Q$157)</f>
        <v>3642</v>
      </c>
      <c r="N16" s="20">
        <f>SUMIF(ZU!$C$3:$C$157,$A16,ZU!R$3:R$157)</f>
        <v>57982</v>
      </c>
      <c r="O16" s="20">
        <f>SUMIF(ZU!$C$3:$C$157,$A16,ZU!S$3:S$157)</f>
        <v>33742</v>
      </c>
      <c r="P16" s="20">
        <f>SUMIF(ZU!$C$3:$C$157,$A16,ZU!T$3:T$157)</f>
        <v>3825</v>
      </c>
      <c r="Q16" s="9">
        <f t="shared" si="0"/>
        <v>23.119679837377717</v>
      </c>
      <c r="R16" s="9">
        <f t="shared" si="1"/>
        <v>22.465023492663462</v>
      </c>
      <c r="S16" s="9">
        <f t="shared" si="2"/>
        <v>-0.6546563447142546</v>
      </c>
      <c r="T16" s="9">
        <f t="shared" si="3"/>
        <v>71.97821166903219</v>
      </c>
      <c r="U16" s="9">
        <f t="shared" si="4"/>
        <v>58.1939222517333</v>
      </c>
      <c r="V16" s="9">
        <f t="shared" si="5"/>
        <v>-13.784289417298893</v>
      </c>
    </row>
    <row r="17" spans="1:22" ht="12.75">
      <c r="A17" s="13">
        <v>15</v>
      </c>
      <c r="B17" s="20">
        <f>SUMIF(ZU!$C$3:$C$157,$A17,ZU!F$3:F$157)</f>
        <v>108498</v>
      </c>
      <c r="C17" s="20">
        <f>SUMIF(ZU!$C$3:$C$157,$A17,ZU!G$3:G$157)</f>
        <v>31019</v>
      </c>
      <c r="D17" s="20">
        <f>SUMIF(ZU!$C$3:$C$157,$A17,ZU!H$3:H$157)</f>
        <v>49103</v>
      </c>
      <c r="E17" s="20">
        <f>SUMIF(ZU!$C$3:$C$157,$A17,ZU!I$3:I$157)</f>
        <v>14953</v>
      </c>
      <c r="F17" s="20">
        <f>SUMIF(ZU!$C$3:$C$157,$A17,ZU!J$3:J$157)</f>
        <v>59395</v>
      </c>
      <c r="G17" s="20">
        <f>SUMIF(ZU!$C$3:$C$157,$A17,ZU!K$3:K$157)</f>
        <v>16066</v>
      </c>
      <c r="H17" s="20">
        <f>SUMIF(ZU!$C$3:$C$157,$A17,ZU!L$3:L$157)</f>
        <v>87111</v>
      </c>
      <c r="I17" s="20">
        <f>SUMIF(ZU!$C$3:$C$157,$A17,ZU!M$3:M$157)</f>
        <v>56267</v>
      </c>
      <c r="J17" s="20">
        <f>SUMIF(ZU!$C$3:$C$157,$A17,ZU!N$3:N$157)</f>
        <v>5162</v>
      </c>
      <c r="K17" s="20">
        <f>SUMIF(ZU!$C$3:$C$157,$A17,ZU!O$3:O$157)</f>
        <v>40702</v>
      </c>
      <c r="L17" s="20">
        <f>SUMIF(ZU!$C$3:$C$157,$A17,ZU!P$3:P$157)</f>
        <v>29861</v>
      </c>
      <c r="M17" s="20">
        <f>SUMIF(ZU!$C$3:$C$157,$A17,ZU!Q$3:Q$157)</f>
        <v>2465</v>
      </c>
      <c r="N17" s="20">
        <f>SUMIF(ZU!$C$3:$C$157,$A17,ZU!R$3:R$157)</f>
        <v>46409</v>
      </c>
      <c r="O17" s="20">
        <f>SUMIF(ZU!$C$3:$C$157,$A17,ZU!S$3:S$157)</f>
        <v>26406</v>
      </c>
      <c r="P17" s="20">
        <f>SUMIF(ZU!$C$3:$C$157,$A17,ZU!T$3:T$157)</f>
        <v>2697</v>
      </c>
      <c r="Q17" s="9">
        <f t="shared" si="0"/>
        <v>30.452314522534262</v>
      </c>
      <c r="R17" s="9">
        <f t="shared" si="1"/>
        <v>27.049414933917</v>
      </c>
      <c r="S17" s="9">
        <f t="shared" si="2"/>
        <v>-3.402899588617263</v>
      </c>
      <c r="T17" s="9">
        <f t="shared" si="3"/>
        <v>73.36494521153752</v>
      </c>
      <c r="U17" s="9">
        <f t="shared" si="4"/>
        <v>56.89844642203021</v>
      </c>
      <c r="V17" s="9">
        <f t="shared" si="5"/>
        <v>-16.466498789507305</v>
      </c>
    </row>
    <row r="18" spans="1:22" ht="12.75">
      <c r="A18" s="24" t="s">
        <v>320</v>
      </c>
      <c r="B18" s="21">
        <f>SUM(B3:B17)</f>
        <v>2150368</v>
      </c>
      <c r="C18" s="21">
        <f aca="true" t="shared" si="6" ref="C18:E18">SUM(C3:C17)</f>
        <v>500515</v>
      </c>
      <c r="D18" s="21">
        <f t="shared" si="6"/>
        <v>988880</v>
      </c>
      <c r="E18" s="21">
        <f t="shared" si="6"/>
        <v>234612</v>
      </c>
      <c r="F18" s="21">
        <f aca="true" t="shared" si="7" ref="F18:P18">SUM(F3:F17)</f>
        <v>1161488</v>
      </c>
      <c r="G18" s="21">
        <f t="shared" si="7"/>
        <v>265903</v>
      </c>
      <c r="H18" s="21">
        <f t="shared" si="7"/>
        <v>1693500</v>
      </c>
      <c r="I18" s="21">
        <f t="shared" si="7"/>
        <v>1086239</v>
      </c>
      <c r="J18" s="21">
        <f t="shared" si="7"/>
        <v>113902</v>
      </c>
      <c r="K18" s="21">
        <f t="shared" si="7"/>
        <v>814355</v>
      </c>
      <c r="L18" s="21">
        <f t="shared" si="7"/>
        <v>578066</v>
      </c>
      <c r="M18" s="21">
        <f t="shared" si="7"/>
        <v>57207</v>
      </c>
      <c r="N18" s="21">
        <f t="shared" si="7"/>
        <v>879145</v>
      </c>
      <c r="O18" s="21">
        <f t="shared" si="7"/>
        <v>508173</v>
      </c>
      <c r="P18" s="21">
        <f t="shared" si="7"/>
        <v>56695</v>
      </c>
      <c r="Q18" s="10">
        <f t="shared" si="0"/>
        <v>23.725022247390985</v>
      </c>
      <c r="R18" s="10">
        <f t="shared" si="1"/>
        <v>22.893305828385657</v>
      </c>
      <c r="S18" s="10">
        <f t="shared" si="2"/>
        <v>-0.8317164190053283</v>
      </c>
      <c r="T18" s="10">
        <f t="shared" si="3"/>
        <v>70.9845214924695</v>
      </c>
      <c r="U18" s="10">
        <f t="shared" si="4"/>
        <v>57.803092777641915</v>
      </c>
      <c r="V18" s="10">
        <f t="shared" si="5"/>
        <v>-13.181428714827582</v>
      </c>
    </row>
    <row r="19" spans="17:22" ht="12.75">
      <c r="Q19" s="9"/>
      <c r="R19" s="9"/>
      <c r="S19" s="9"/>
      <c r="T19" s="9"/>
      <c r="U19" s="9"/>
      <c r="V19" s="9"/>
    </row>
    <row r="23" spans="1:5" ht="12.75">
      <c r="A23" s="16" t="s">
        <v>323</v>
      </c>
      <c r="B23" s="17"/>
      <c r="C23" s="18"/>
      <c r="D23" s="18"/>
      <c r="E23" s="18"/>
    </row>
    <row r="24" spans="1:5" ht="12.75">
      <c r="A24" s="22" t="s">
        <v>322</v>
      </c>
      <c r="B24" s="17"/>
      <c r="C24" s="18"/>
      <c r="D24" s="18"/>
      <c r="E24" s="18"/>
    </row>
    <row r="25" spans="1:5" ht="12.75">
      <c r="A25" s="16" t="str">
        <f>ZU!A165</f>
        <v>Elaborazione su dati Istat - Censimento 2011</v>
      </c>
      <c r="B25" s="17"/>
      <c r="C25" s="18"/>
      <c r="D25" s="18"/>
      <c r="E25" s="18"/>
    </row>
    <row r="26" spans="1:5" ht="12.75">
      <c r="A26" s="16"/>
      <c r="B26" s="17"/>
      <c r="C26" s="18"/>
      <c r="D26" s="18"/>
      <c r="E26" s="18"/>
    </row>
    <row r="27" spans="1:5" ht="12">
      <c r="A27" s="18"/>
      <c r="B27" s="17"/>
      <c r="C27" s="18"/>
      <c r="D27" s="18"/>
      <c r="E27" s="18"/>
    </row>
    <row r="28" spans="1:5" ht="12">
      <c r="A28" s="18"/>
      <c r="B28" s="17"/>
      <c r="C28" s="18"/>
      <c r="D28" s="18"/>
      <c r="E28" s="18"/>
    </row>
    <row r="29" spans="1:5" ht="12">
      <c r="A29" s="18"/>
      <c r="B29" s="19"/>
      <c r="C29" s="18"/>
      <c r="D29" s="18"/>
      <c r="E29" s="18"/>
    </row>
    <row r="30" spans="1:5" ht="12">
      <c r="A30" s="18"/>
      <c r="B30" s="18"/>
      <c r="C30" s="18"/>
      <c r="D30" s="18"/>
      <c r="E30" s="18"/>
    </row>
    <row r="31" spans="1:5" ht="12.75">
      <c r="A31" s="22" t="s">
        <v>317</v>
      </c>
      <c r="B31" s="17"/>
      <c r="C31" s="18"/>
      <c r="D31" s="18"/>
      <c r="E31" s="18"/>
    </row>
    <row r="32" spans="1:5" ht="12.75">
      <c r="A32" s="18"/>
      <c r="B32" s="18"/>
      <c r="C32" s="18"/>
      <c r="D32" s="18"/>
      <c r="E32" s="18"/>
    </row>
    <row r="33" spans="1:5" ht="72" customHeight="1">
      <c r="A33" s="29" t="s">
        <v>321</v>
      </c>
      <c r="B33" s="29"/>
      <c r="C33" s="29"/>
      <c r="D33" s="29"/>
      <c r="E33" s="29"/>
    </row>
  </sheetData>
  <mergeCells count="5">
    <mergeCell ref="Q1:V1"/>
    <mergeCell ref="A1:A2"/>
    <mergeCell ref="A33:E33"/>
    <mergeCell ref="B1:G1"/>
    <mergeCell ref="H1:P1"/>
  </mergeCells>
  <hyperlinks>
    <hyperlink ref="A31" r:id="rId1" display="https://creativecommons.org/licenses/by-nc-sa/4.0"/>
    <hyperlink ref="A24" r:id="rId2" display="http://mapparoma.blogspot.it/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Tomassi Federico</dc:creator>
  <cp:keywords/>
  <dc:description/>
  <cp:lastModifiedBy>Tomassi Federico</cp:lastModifiedBy>
  <dcterms:created xsi:type="dcterms:W3CDTF">2016-02-11T14:26:55Z</dcterms:created>
  <dcterms:modified xsi:type="dcterms:W3CDTF">2017-06-01T14:12:40Z</dcterms:modified>
  <cp:category/>
  <cp:version/>
  <cp:contentType/>
  <cp:contentStatus/>
</cp:coreProperties>
</file>